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2023 ГОД\публикация СРЗП 2022\"/>
    </mc:Choice>
  </mc:AlternateContent>
  <bookViews>
    <workbookView xWindow="360" yWindow="15" windowWidth="20955" windowHeight="9720" tabRatio="988"/>
  </bookViews>
  <sheets>
    <sheet name="руководитель публикация" sheetId="1" r:id="rId1"/>
    <sheet name="главный бухгалтер публикация" sheetId="2" r:id="rId2"/>
    <sheet name="заместитель по АХР публикация" sheetId="3" r:id="rId3"/>
    <sheet name="заместитель по ВМР публик" sheetId="4" r:id="rId4"/>
    <sheet name="заместители по ВР школы" sheetId="6" r:id="rId5"/>
    <sheet name="заместитель по УВР публик" sheetId="7" r:id="rId6"/>
  </sheets>
  <definedNames>
    <definedName name="_xlnm._FilterDatabase" localSheetId="1" hidden="1">'главный бухгалтер публикация'!$H$18:$H$92</definedName>
    <definedName name="Excel_BuiltIn__FilterDatabase" localSheetId="1">#REF!</definedName>
    <definedName name="Excel_BuiltIn__FilterDatabase" localSheetId="2">#REF!</definedName>
    <definedName name="Excel_BuiltIn__FilterDatabase" localSheetId="3">#REF!</definedName>
    <definedName name="Excel_BuiltIn__FilterDatabase" localSheetId="5">#REF!</definedName>
    <definedName name="Excel_BuiltIn__FilterDatabase" localSheetId="0">#REF!</definedName>
    <definedName name="Print_Titles" localSheetId="1">#REF!</definedName>
    <definedName name="Print_Titles" localSheetId="2">'заместитель по АХР публикация'!$B:$B,'заместитель по АХР публикация'!$2:$2</definedName>
    <definedName name="Print_Titles" localSheetId="3">'заместитель по ВМР публик'!$B:$B,'заместитель по ВМР публик'!$2:$2</definedName>
    <definedName name="Print_Titles" localSheetId="5">'заместитель по УВР публик'!$B:$B,'заместитель по УВР публик'!$2:$2</definedName>
    <definedName name="Print_Titles" localSheetId="0">'руководитель публикация'!$B:$B,'руководитель публикация'!$2:$2</definedName>
    <definedName name="_xlnm.Print_Area" localSheetId="1">'главный бухгалтер публикация'!$A$3:$I$92</definedName>
    <definedName name="_xlnm.Print_Area" localSheetId="2">'заместитель по АХР публикация'!$A$1:$I$92</definedName>
    <definedName name="_xlnm.Print_Area" localSheetId="3">'заместитель по ВМР публик'!$A$1:$I$45</definedName>
    <definedName name="_xlnm.Print_Area" localSheetId="5">'заместитель по УВР публик'!$A$1:$I$112</definedName>
    <definedName name="_xlnm.Print_Area" localSheetId="0">'руководитель публикация'!$A$1:$I$82</definedName>
  </definedNames>
  <calcPr calcId="152511"/>
</workbook>
</file>

<file path=xl/calcChain.xml><?xml version="1.0" encoding="utf-8"?>
<calcChain xmlns="http://schemas.openxmlformats.org/spreadsheetml/2006/main">
  <c r="I101" i="7" l="1"/>
  <c r="I100" i="7"/>
  <c r="I99" i="7"/>
  <c r="I97" i="7"/>
  <c r="I96" i="7"/>
  <c r="I95" i="7"/>
  <c r="I94" i="7"/>
  <c r="I93" i="7"/>
  <c r="I92" i="7"/>
  <c r="I90" i="7"/>
  <c r="I98" i="7"/>
  <c r="I102" i="7"/>
  <c r="I89" i="7"/>
  <c r="I15" i="1"/>
  <c r="I36" i="2"/>
  <c r="I34" i="2"/>
  <c r="I33" i="2"/>
  <c r="I62" i="1"/>
  <c r="H38" i="1"/>
  <c r="G38" i="1"/>
  <c r="C38" i="1"/>
  <c r="I18" i="1"/>
  <c r="I45" i="3" l="1"/>
  <c r="I79" i="3" l="1"/>
  <c r="I75" i="2"/>
  <c r="I71" i="1"/>
  <c r="I72" i="3"/>
  <c r="I74" i="3"/>
  <c r="I66" i="1"/>
  <c r="I82" i="2" l="1"/>
  <c r="I78" i="1"/>
  <c r="I87" i="3"/>
  <c r="I86" i="3"/>
  <c r="I85" i="3"/>
  <c r="I84" i="3"/>
  <c r="I72" i="2"/>
  <c r="I65" i="1"/>
  <c r="I61" i="3"/>
  <c r="I60" i="2"/>
  <c r="I59" i="2"/>
  <c r="I60" i="1"/>
  <c r="I63" i="2"/>
  <c r="I66" i="2"/>
  <c r="I65" i="2"/>
  <c r="I64" i="2"/>
  <c r="I67" i="3"/>
  <c r="I66" i="3"/>
  <c r="I16" i="4"/>
  <c r="I62" i="2"/>
  <c r="I51" i="7" l="1"/>
  <c r="H103" i="7" l="1"/>
  <c r="C103" i="7"/>
  <c r="G91" i="7"/>
  <c r="H88" i="7"/>
  <c r="C88" i="7"/>
  <c r="I87" i="7"/>
  <c r="I86" i="7"/>
  <c r="I85" i="7"/>
  <c r="I82" i="7"/>
  <c r="I81" i="7"/>
  <c r="I79" i="7"/>
  <c r="I78" i="7"/>
  <c r="I77" i="7"/>
  <c r="I76" i="7"/>
  <c r="G75" i="7"/>
  <c r="G88" i="7" s="1"/>
  <c r="I74" i="7"/>
  <c r="I73" i="7"/>
  <c r="I72" i="7"/>
  <c r="I71" i="7"/>
  <c r="I70" i="7"/>
  <c r="I69" i="7"/>
  <c r="I67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2" i="7"/>
  <c r="I11" i="7"/>
  <c r="I10" i="7"/>
  <c r="I9" i="7"/>
  <c r="I8" i="7"/>
  <c r="I7" i="7"/>
  <c r="I6" i="7"/>
  <c r="I5" i="7"/>
  <c r="I4" i="7"/>
  <c r="I3" i="7"/>
  <c r="I33" i="6"/>
  <c r="I32" i="6"/>
  <c r="I31" i="6"/>
  <c r="I30" i="6"/>
  <c r="I28" i="6"/>
  <c r="I27" i="6"/>
  <c r="I24" i="6"/>
  <c r="I23" i="6"/>
  <c r="I22" i="6"/>
  <c r="I21" i="6"/>
  <c r="I20" i="6"/>
  <c r="I19" i="6"/>
  <c r="I18" i="6"/>
  <c r="I16" i="6"/>
  <c r="I12" i="6"/>
  <c r="I11" i="6"/>
  <c r="I10" i="6"/>
  <c r="I8" i="6"/>
  <c r="I7" i="6"/>
  <c r="I6" i="6"/>
  <c r="I4" i="6"/>
  <c r="I3" i="6"/>
  <c r="H45" i="4"/>
  <c r="G45" i="4"/>
  <c r="C45" i="4"/>
  <c r="I43" i="4"/>
  <c r="I40" i="4"/>
  <c r="I39" i="4"/>
  <c r="I38" i="4"/>
  <c r="I37" i="4"/>
  <c r="I36" i="4"/>
  <c r="I35" i="4"/>
  <c r="I34" i="4"/>
  <c r="I25" i="4"/>
  <c r="I21" i="4"/>
  <c r="I20" i="4"/>
  <c r="I19" i="4"/>
  <c r="I15" i="4"/>
  <c r="I14" i="4"/>
  <c r="I12" i="4"/>
  <c r="H8" i="4"/>
  <c r="G8" i="4"/>
  <c r="C8" i="4"/>
  <c r="I7" i="4"/>
  <c r="I6" i="4"/>
  <c r="I5" i="4"/>
  <c r="I4" i="4"/>
  <c r="I3" i="4"/>
  <c r="I8" i="4" s="1"/>
  <c r="H97" i="3"/>
  <c r="G97" i="3"/>
  <c r="C97" i="3"/>
  <c r="I96" i="3"/>
  <c r="I97" i="3" s="1"/>
  <c r="H95" i="3"/>
  <c r="G95" i="3"/>
  <c r="C95" i="3"/>
  <c r="I94" i="3"/>
  <c r="I93" i="3"/>
  <c r="H92" i="3"/>
  <c r="G92" i="3"/>
  <c r="C92" i="3"/>
  <c r="I91" i="3"/>
  <c r="I90" i="3"/>
  <c r="I89" i="3"/>
  <c r="I88" i="3"/>
  <c r="I83" i="3"/>
  <c r="I82" i="3"/>
  <c r="I81" i="3"/>
  <c r="I80" i="3"/>
  <c r="I78" i="3"/>
  <c r="I77" i="3"/>
  <c r="I76" i="3"/>
  <c r="I75" i="3"/>
  <c r="I73" i="3"/>
  <c r="I71" i="3"/>
  <c r="I70" i="3"/>
  <c r="I69" i="3"/>
  <c r="I68" i="3"/>
  <c r="I64" i="3"/>
  <c r="I63" i="3"/>
  <c r="I62" i="3"/>
  <c r="I60" i="3"/>
  <c r="I59" i="3"/>
  <c r="I58" i="3"/>
  <c r="I57" i="3"/>
  <c r="I56" i="3"/>
  <c r="I55" i="3"/>
  <c r="I54" i="3"/>
  <c r="I53" i="3"/>
  <c r="H52" i="3"/>
  <c r="G52" i="3"/>
  <c r="C52" i="3"/>
  <c r="I50" i="3"/>
  <c r="I49" i="3"/>
  <c r="I48" i="3"/>
  <c r="I47" i="3"/>
  <c r="I46" i="3"/>
  <c r="I44" i="3"/>
  <c r="I43" i="3"/>
  <c r="H42" i="3"/>
  <c r="C42" i="3"/>
  <c r="I40" i="3"/>
  <c r="I39" i="3"/>
  <c r="I38" i="3"/>
  <c r="G37" i="3"/>
  <c r="I37" i="3" s="1"/>
  <c r="I36" i="3"/>
  <c r="I35" i="3"/>
  <c r="G34" i="3"/>
  <c r="I33" i="3"/>
  <c r="I32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H92" i="2"/>
  <c r="G92" i="2"/>
  <c r="C92" i="2"/>
  <c r="I91" i="2"/>
  <c r="I92" i="2" s="1"/>
  <c r="H90" i="2"/>
  <c r="G90" i="2"/>
  <c r="C90" i="2"/>
  <c r="I89" i="2"/>
  <c r="I90" i="2" s="1"/>
  <c r="H88" i="2"/>
  <c r="G88" i="2"/>
  <c r="C88" i="2"/>
  <c r="I87" i="2"/>
  <c r="I86" i="2"/>
  <c r="I85" i="2"/>
  <c r="I84" i="2"/>
  <c r="I83" i="2"/>
  <c r="I81" i="2"/>
  <c r="I80" i="2"/>
  <c r="I79" i="2"/>
  <c r="I78" i="2"/>
  <c r="I77" i="2"/>
  <c r="I76" i="2"/>
  <c r="I74" i="2"/>
  <c r="I73" i="2"/>
  <c r="I71" i="2"/>
  <c r="I70" i="2"/>
  <c r="I69" i="2"/>
  <c r="I68" i="2"/>
  <c r="I67" i="2"/>
  <c r="I61" i="2"/>
  <c r="I58" i="2"/>
  <c r="I57" i="2"/>
  <c r="I56" i="2"/>
  <c r="I55" i="2"/>
  <c r="I54" i="2"/>
  <c r="I53" i="2"/>
  <c r="I52" i="2"/>
  <c r="I51" i="2"/>
  <c r="H50" i="2"/>
  <c r="G50" i="2"/>
  <c r="C50" i="2"/>
  <c r="I49" i="2"/>
  <c r="I48" i="2"/>
  <c r="I47" i="2"/>
  <c r="I46" i="2"/>
  <c r="I45" i="2"/>
  <c r="I44" i="2"/>
  <c r="I43" i="2"/>
  <c r="I42" i="2"/>
  <c r="I41" i="2"/>
  <c r="H40" i="2"/>
  <c r="G40" i="2"/>
  <c r="C40" i="2"/>
  <c r="I39" i="2"/>
  <c r="I38" i="2"/>
  <c r="I37" i="2"/>
  <c r="I35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86" i="1"/>
  <c r="G86" i="1"/>
  <c r="C86" i="1"/>
  <c r="I85" i="1"/>
  <c r="I86" i="1" s="1"/>
  <c r="H84" i="1"/>
  <c r="G84" i="1"/>
  <c r="C84" i="1"/>
  <c r="I83" i="1"/>
  <c r="I84" i="1" s="1"/>
  <c r="H82" i="1"/>
  <c r="G82" i="1"/>
  <c r="C82" i="1"/>
  <c r="I81" i="1"/>
  <c r="I80" i="1"/>
  <c r="I79" i="1"/>
  <c r="I77" i="1"/>
  <c r="I76" i="1"/>
  <c r="I75" i="1"/>
  <c r="I74" i="1"/>
  <c r="I73" i="1"/>
  <c r="I72" i="1"/>
  <c r="I70" i="1"/>
  <c r="I69" i="1"/>
  <c r="I68" i="1"/>
  <c r="I67" i="1"/>
  <c r="I64" i="1"/>
  <c r="I63" i="1"/>
  <c r="I61" i="1"/>
  <c r="I59" i="1"/>
  <c r="I58" i="1"/>
  <c r="I57" i="1"/>
  <c r="I56" i="1"/>
  <c r="I55" i="1"/>
  <c r="I54" i="1"/>
  <c r="I53" i="1"/>
  <c r="I52" i="1"/>
  <c r="I51" i="1"/>
  <c r="I50" i="1"/>
  <c r="I49" i="1"/>
  <c r="H48" i="1"/>
  <c r="G48" i="1"/>
  <c r="C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7" i="1"/>
  <c r="I16" i="1"/>
  <c r="I38" i="1" s="1"/>
  <c r="I14" i="1"/>
  <c r="I13" i="1"/>
  <c r="I12" i="1"/>
  <c r="I11" i="1"/>
  <c r="I10" i="1"/>
  <c r="I9" i="1"/>
  <c r="I8" i="1"/>
  <c r="I7" i="1"/>
  <c r="I6" i="1"/>
  <c r="I5" i="1"/>
  <c r="I4" i="1"/>
  <c r="I3" i="1"/>
  <c r="I88" i="2" l="1"/>
  <c r="G103" i="7"/>
  <c r="I91" i="7"/>
  <c r="G42" i="3"/>
  <c r="I95" i="3"/>
  <c r="I48" i="1"/>
  <c r="I40" i="2"/>
  <c r="I50" i="2"/>
  <c r="I45" i="4"/>
  <c r="I52" i="3"/>
  <c r="I92" i="3"/>
  <c r="I82" i="1"/>
  <c r="I34" i="3"/>
  <c r="I42" i="3" s="1"/>
  <c r="I75" i="7"/>
  <c r="I103" i="7"/>
</calcChain>
</file>

<file path=xl/sharedStrings.xml><?xml version="1.0" encoding="utf-8"?>
<sst xmlns="http://schemas.openxmlformats.org/spreadsheetml/2006/main" count="1187" uniqueCount="550">
  <si>
    <t>Соотношения среднемесячной заработной платы руководителей муниципальных  учреждений, подведомственных Управлению образования Администрации Северодвинска, и среднемесячной заработной платы работников   (без учета заработной платы соответствующего руководителя, его заместителей, главного бухгалтера) таких муниципальных  учреждений за 2023 год.</t>
  </si>
  <si>
    <t>№ п/п</t>
  </si>
  <si>
    <t>Наименование ОО</t>
  </si>
  <si>
    <t>Предельные уровни соотношения среднемесячных заработных плат, установленные нормативным актом</t>
  </si>
  <si>
    <t>Должность</t>
  </si>
  <si>
    <t>ФИО директора, заведующего</t>
  </si>
  <si>
    <t>Среднемесячная заработная плата   руководителя               за 2023</t>
  </si>
  <si>
    <t>Среднемесячная заработная плата    работников без руководителя, заместителей и главных бухгалтеров за  2023</t>
  </si>
  <si>
    <t>Соотношения среднемесячных заработных плат   по итогам 2023</t>
  </si>
  <si>
    <t xml:space="preserve"> муниципальное автономное общеобразовательное учреждение для детей дошкольного и младшего школьного возраста «Северодвинская прогимназия № 1»                        (сокр. МАОУ "СП № 1")</t>
  </si>
  <si>
    <t>директор</t>
  </si>
  <si>
    <t xml:space="preserve">Тюряпин Дмитрий Юрьевич          </t>
  </si>
  <si>
    <t>муниципальное автономное общеобразовательное учреждение                    «Средняя общеобразовательная школа № 2»                                           (сокр. МАОУ "СОШ № 2")</t>
  </si>
  <si>
    <t xml:space="preserve">Судакова Оксана Владимировна </t>
  </si>
  <si>
    <t>муниципальное автономное общеобразовательное учреждение                     «Средняя общеобразовательная школа № 3 имени Героя Советского Союза                     Константина Матвеевича Трухинова»                                                                      (сокр. МАОУ "СОШ № 3")</t>
  </si>
  <si>
    <t>Станякина Маргарита Владимировна</t>
  </si>
  <si>
    <t>муниципальное автономное общеобразовательное учреждение                     «Средняя общеобразовательная школа № 5»                                         (сокр. МАОУ "СОШ № 5")</t>
  </si>
  <si>
    <t>Шнюкова Ольга Николаевна.</t>
  </si>
  <si>
    <t>муниципальное автономное общеобразовательное учреждение                     «Средняя общеобразовательная школа № 6 с углубленным изучением иностранных языков»                                (сокр. МАОУ "СОШ № 6")</t>
  </si>
  <si>
    <t>Лютянская Галина Анатольевна</t>
  </si>
  <si>
    <t>муниципальное  автономное общеобразовательное учреждение «Гуманитарная гимназия № 8»                                      (сокр. МАОУ "Гуманитарная гимназия № 8")</t>
  </si>
  <si>
    <t xml:space="preserve">Хрипунова Лариса Анатольевна </t>
  </si>
  <si>
    <t>муниципальное автономное общеобразовательное учреждение «Средняя общеобразовательная школа № 9»                                                                                      (сокр. МАОУ "СОШ №9")</t>
  </si>
  <si>
    <t xml:space="preserve">Золотая Оксана Владимировна                   </t>
  </si>
  <si>
    <t>муниципальное автономное общеобразовательное учреждение                    «Морская кадетская школа имени адмирала Котова Павла Григорьевича»                                                                 (сокр. МАОУ "Морская кадетская школа")</t>
  </si>
  <si>
    <t xml:space="preserve">Рогачева Елена Анатольевна            </t>
  </si>
  <si>
    <t>муниципальное  автономное общеобразовательное учреждение                     «Средняя общеобразовательная школа № 11»                             (сокр. МАОУ "СОШ №11")</t>
  </si>
  <si>
    <t xml:space="preserve">Мысова Ирина Владимировна </t>
  </si>
  <si>
    <t>муниципальное  автономное общеобразовательное учреждение 
«Средняя общеобразовательная школа № 12»                              (сокр. МАОУ "СОШ №12")</t>
  </si>
  <si>
    <t>муниципальное автономное общеобразовательное учреждение «Средняя общеобразовательная школа № 13»                                          (сокр. МАОУ "СОШ №13")</t>
  </si>
  <si>
    <t xml:space="preserve">Зуева Светлана Николаевна            </t>
  </si>
  <si>
    <t>муниципальное автономное общеобразовательное учреждение «Северодвинская гимназия № 14»                               (сокр. МАОУ "СГ №14")</t>
  </si>
  <si>
    <t>Подольская Елена Юрьевна                                                            назначена 10.01.2023</t>
  </si>
  <si>
    <t>муниципальное  автономное общеобразовательное учреждение                          «Средняя общеобразовательная школа № 16 оборонно-спортивной направленности»                                        (сокр. МАОУ "СОШ №16")</t>
  </si>
  <si>
    <t>среднее по должности "директор"</t>
  </si>
  <si>
    <t>Юрьева Татьяна Николаевна уволена 29.06.2023</t>
  </si>
  <si>
    <t>Худякова Раушания Мансуровна                   назначена с 01.12.2023</t>
  </si>
  <si>
    <t>муниципальное автономное общеобразовательное учреждение                              «Лицей № 17»                                                                  (сокр. МАОУ "Лицей №17")</t>
  </si>
  <si>
    <t xml:space="preserve">Первышина Надежда Валерьевна </t>
  </si>
  <si>
    <t>муниципальное автономное общеобразовательное учреждение «Средняя общеобразовательная школа № 19»                                        (сокр. МАОУ "СОШ № 19")</t>
  </si>
  <si>
    <t>Яркова Елена Валентиновна  уволена 17.11.2023</t>
  </si>
  <si>
    <t>муниципальное автономное общеобразовательное учреждение                     «Средняя общеобразовательная школа № 20 с углубленным изучением социально-экономических дисциплин»                                          (сокр. МАОУ "СОШ №20")</t>
  </si>
  <si>
    <t>Протасов Андрей Алексеевич</t>
  </si>
  <si>
    <t>муниципальное автономное общеобразовательное учреждение                         «Средняя общеобразовательная школа №21 имени Героя Советского Союза Юдина Александра Дмитриевича»                                                                 (сокр. МАОУ "СОШ № 21")</t>
  </si>
  <si>
    <t>Кульшина Наталья Викторовна</t>
  </si>
  <si>
    <t>муниципальное автономное общеобразовательное учреждение                     «Средняя общеобразовательная школа № 22»                                         (сокр. МАОУ "СОШ № 22")</t>
  </si>
  <si>
    <t>Михеева Наталья Владимировна</t>
  </si>
  <si>
    <t>муниципальное автномное общеобразовательное учреждение                      «Средняя общеобразовательная школа № 23»                                           (сокр. МБОУ "СОШ № 23")</t>
  </si>
  <si>
    <t xml:space="preserve">Картун Жанна Николаевна                   </t>
  </si>
  <si>
    <t>муниципальное автономное общеобразовательное учреждение                        «Средняя общеобразовательная школа № 24»                                          (сокр. МАОУ "СОШ № 24")</t>
  </si>
  <si>
    <t>Никулина Елена Алексеевна</t>
  </si>
  <si>
    <t>муниципальное автономное общеобразовательное учреждение                     «Средняя общеобразовательная школа № 25»                                           (сокр. МАОУ "СОШ № 25")</t>
  </si>
  <si>
    <t xml:space="preserve">Слудная Марина Михайловна           </t>
  </si>
  <si>
    <t xml:space="preserve"> муниципальное автономное общеобразовательное учреждение                      «Средняя общеобразовательная школа № 26»                                           (сокр. МАОУ СОШ № 26)</t>
  </si>
  <si>
    <t>Тихонова Надежда Алексеевна</t>
  </si>
  <si>
    <t>муниципальное автономное общеобразовательное учреждение «Лингвистическая гимназия № 27»                          (сокр. МАОУ "ЛГ № 27")</t>
  </si>
  <si>
    <t>Братаева Ирина Ивановна</t>
  </si>
  <si>
    <t>муниципальное автномное общеобразовательное учреждение                    «Средняя общеобразовательная школа № 28»                                             (сокр. МАОУ СОШ № 28)</t>
  </si>
  <si>
    <t>Федосеев Дмитрий Витальевич       уволен 01.08.2023</t>
  </si>
  <si>
    <t>Лебедева Наталья Владимировна              назначена с 01.12.2023</t>
  </si>
  <si>
    <t>муниципальное автономное общеобразовательное учреждение                     «Средняя общеобразовательная школа № 29»                                           (сокр. МАОУ СОШ № 29)</t>
  </si>
  <si>
    <t xml:space="preserve">Геффеле Елена Владимировна </t>
  </si>
  <si>
    <t>муниципальное автномное общеобразовательное учреждение                    «Средняя общеобразовательная школа № 30»                                               (сокр. МАОУ "СОШ № 30")</t>
  </si>
  <si>
    <t xml:space="preserve">Вострякова Ольга Владимировна отпуск по уходу за ребенком до 3 лет с 02.02.2022 по 21.08.2023 </t>
  </si>
  <si>
    <t>муниципальное автономное общеобразовательное учреждение                    «Ягринская гимназия»                                                    (сокр. МАОУ "Ягринская гимназия")</t>
  </si>
  <si>
    <t xml:space="preserve">Попа Сергей Григорьевич                  </t>
  </si>
  <si>
    <t>муниципальное автономное общеобразовательное учреждение                          «Средняя общеобразовательная школа № 36»                                            (сокр. МАОУ "СОШ № 36")</t>
  </si>
  <si>
    <t>муниципальное автномное общеобразовательное учреждение                    «Средняя общеобразовательная школа № 36»                                             (сокр. МАОУ "СОШ № 36")</t>
  </si>
  <si>
    <t>Казаков Сергей Олегович                             уволен 16.03.2023</t>
  </si>
  <si>
    <t>Колобова Ирина Дмитриевна                       назначена с 27.06.2023</t>
  </si>
  <si>
    <t>среднее по школам</t>
  </si>
  <si>
    <t>муниципальное бюджетное образовательное учреждение дополнительного образования "Cпортивная школа № 1"                                                (сокр. МБОУ ДО  «СШ  № 1»)</t>
  </si>
  <si>
    <t>Горбунов Андрей Сергеевич</t>
  </si>
  <si>
    <t>муниципальное бюджетное образовательное
учреждение дополнительного образования
"Спортивная школа № 2"                                                 (сокр. МБОУ ДО «СШ  № 2»)</t>
  </si>
  <si>
    <t>Голубев Павел Иванович</t>
  </si>
  <si>
    <t>Муниципальное автономное образовательное учреждение дополнительного образования ДЕТСКО-ЮНОШЕСКИЙ ЦЕНТР                            (сокр. МАОУДО  ДЮЦ)</t>
  </si>
  <si>
    <t>Агапитова Галина Евгеньевна</t>
  </si>
  <si>
    <t xml:space="preserve">муниципальное автономное образовательное учреждение дополнительного образования "Северный детский технопарк "Кванториум" (сокр. МАОУДО "Северный Кванториум") </t>
  </si>
  <si>
    <t>Колебакина Елена Николаевна</t>
  </si>
  <si>
    <t xml:space="preserve"> муниципальное автономное образовательное учреждение дополнительного образования "Детский центр культуры"                                           (сокр. МАОУ ДОД «ДЦК»)</t>
  </si>
  <si>
    <t>Левченко Елена Борисовна</t>
  </si>
  <si>
    <t>муниципальное автономное образовательное учреждение дополнительного образования "Детский морской центр "Североморец"                                      (сокр. МАОУ ДО «ДМЦ «Североморец»)</t>
  </si>
  <si>
    <t>Щипина Ольга Леонидовна                          уволена 28.08.2023</t>
  </si>
  <si>
    <t>Хлебникова Татьяна Алексеевна                   назначена с 01.12.2023</t>
  </si>
  <si>
    <t>муниципальное бюджетное образовательное учреждение "Центр психолого-педагогической, медицинской и социальной помощи"                           (сокр. МБОУ ЦППМСП)</t>
  </si>
  <si>
    <t>Чевлытко Наталья Васильевна</t>
  </si>
  <si>
    <t>среднее по ДОД</t>
  </si>
  <si>
    <t>муниципальное бюджетное дошкольное образовательное учреждение "Детский сад № 1 "Золотой петушок" комбинированного вида" (сокр. МБДОУ № 1 «Золотой петушок»)</t>
  </si>
  <si>
    <t>заведующий</t>
  </si>
  <si>
    <t>среднее по должности "заведующий"</t>
  </si>
  <si>
    <t>Ефимова Татьяна Владимировна                    уволена 31.05.2023</t>
  </si>
  <si>
    <t>Парфенова Юлия Юрьевна                           назначена с 30.11.2023</t>
  </si>
  <si>
    <t>муниципальное автономное дошкольное образовательное учреждение Центр развития ребенка - "Детский сад № 3 "Морозко"                    (сокр. МАДОУ № 3 «Морозко»)</t>
  </si>
  <si>
    <t>Чупрова Елена Александровна               уволена 31.03.2023</t>
  </si>
  <si>
    <t>Вилачева Елена Владимировна                      назначена с 14.07.2023</t>
  </si>
  <si>
    <t>муниципальное автономное дошкольное образовательное учреждение Центр развития ребенка - "Детский сад № 8 "Лесная сказка" (сокр. МАДОУ № 8 «Лесная сказка»)</t>
  </si>
  <si>
    <t>Павлова Елена Афанасьевна</t>
  </si>
  <si>
    <t>муниципальное бюджетное дошкольное образовательное учреждение
«Детский сад № 13 «Незабудка» комбинированного вида»
(сокр. МБДОУ № 13 «Незабудка»)</t>
  </si>
  <si>
    <t xml:space="preserve">Перепелкин Николай Львович              </t>
  </si>
  <si>
    <t>муниципальное бюджетное дошкольное образовательное учреждение «Детский сад № 15 «Черемушка» комбинированного  вида»                 (сокр. МБДОУ № 15 «Черемушка»)</t>
  </si>
  <si>
    <t>Семибратова Ольга Васильевна                   назначена с 30.03.2023</t>
  </si>
  <si>
    <t>муниципальное бюджетное дошкольное образовательное учреждение "Детский сад № 19 "Снежинка" комбинированного вида"                (сокр. МБДОУ № 19 «Снежинка»)</t>
  </si>
  <si>
    <t>Миженин Артем Владимирович</t>
  </si>
  <si>
    <t>муниципальное автономное дошкольное образовательное учреждение Центр развития ребенка -  "Детский сад № 20 "Дружный хоровод" (сокр. МАДОУ № 20 «Дружный хоровод»)</t>
  </si>
  <si>
    <t>Бубнова Галина Ивановна                                 уволена 31.05.2023</t>
  </si>
  <si>
    <t>муниципальное бюджетное дошкольное образовательное учреждение "Детский сад № 27 "Сказка" комбинированного вида"                        (сокр. МБДОУ № 27 «Сказка»)</t>
  </si>
  <si>
    <t>Цветкова Галина Борисовна                              уволена 10.08.2023</t>
  </si>
  <si>
    <t>муцниципальное автономное  дошкольное образовательное учреждение Центр развития ребенка -"Детский сад №34 "Золотой ключик" (сокр. МАДОУ № 34 «Золотой ключик»)</t>
  </si>
  <si>
    <t xml:space="preserve">Бурминская Ирина Валерьевна </t>
  </si>
  <si>
    <t>Муниципальное автономное дошкольное образовательное учреждение Центр развития ребенка - "Детский сад № 44 "Веселые нотки"                    (сокр. МАДОУ № 44 «Веселые нотки»)</t>
  </si>
  <si>
    <t>Колосова Светлана Александровна</t>
  </si>
  <si>
    <t>муниципальное бюджетное дошкольное образовательное учреждение «Детский сад № 46 «Калинка» комбинированного вида»               (сокр. МБДОУ № 46 «Калинка»)</t>
  </si>
  <si>
    <t>Гриневич Наталья Васильевна</t>
  </si>
  <si>
    <t xml:space="preserve">муниципальное бюджетное дошкольное образовательное учреждение "Детский сад № 49 "Белоснежка"                                                              (сокр. МБДОУ № 49 «Белоснежка») </t>
  </si>
  <si>
    <t>Ктитарева Светлана Петровна                         уволена 29.11.2023</t>
  </si>
  <si>
    <t>муниципальное бюджетное дошкольное образовательное  учреждение «Детский сад №57 «Лукоморье» комбинированного вида                (сокр. МБДОУ № 57 «Лукоморье»)</t>
  </si>
  <si>
    <t xml:space="preserve">Цаллер Надежда Владимировна </t>
  </si>
  <si>
    <t>муниципальное бюджетное дошкольное образовательное  учреждение Центр развития  ребенка – "Детский сад №59 "Цыплята"                (сокр. МБДОУ № 59 «Цыплята»)</t>
  </si>
  <si>
    <t>Шумилина Ирина Александровна</t>
  </si>
  <si>
    <t>муниципальное бюджетное дошкольное образовательное учрежедение "Детский сад № 62 "Родничок" комбинированного вида"                    (сокр. МБДОУ № 62 «Родничок»)</t>
  </si>
  <si>
    <t>Миракова Наталья Юрьевна                         назначена с 16.05.2023</t>
  </si>
  <si>
    <t xml:space="preserve">муниципальное бюджетное дошкольное образовательное учреждение "Детский сад № 66 "Беломорочка"                                                             (сокр. МБДОУ № 66 "Беломорочка")  </t>
  </si>
  <si>
    <t>Мардер Людмила Дмитриевна</t>
  </si>
  <si>
    <t>муниципальное бюджетное дошкольное  образовательное учреждение "Детский сад № 67 "Медвежонок" комбинированного вида"                                                  (сокр. МБДОУ № 67 «Медвежонок»)</t>
  </si>
  <si>
    <t xml:space="preserve">Резанов Роман Александрович </t>
  </si>
  <si>
    <t>муниципальное бюджетное дошкольное образовательное учреждение "Детский сад № 69 "Дюймовочка" комбинированного вида"                                                (сокр. МБДОУ № 69 «Дюймовочка»)</t>
  </si>
  <si>
    <t>Зиновьева Людмила Васильевна                     уволена с 20.12.2023</t>
  </si>
  <si>
    <t>муниципальное бюджетное дошкольное образовательное учреждение «Детский сад № 74 «Винни-Пух» комбинированного вида»                                             (сокр. МБДОУ № 74 «Винни-Пух»)</t>
  </si>
  <si>
    <t>Колобова Ольга Константиновна</t>
  </si>
  <si>
    <t xml:space="preserve">Муниципальное автономное дошкольное образовательное учреждение «Детский сад № 77 «Зоренька»                                                                     (сокр. МАДОУ № 77 «Зоренька»)               </t>
  </si>
  <si>
    <t>Богачева Лариса Сергеевна</t>
  </si>
  <si>
    <t>муниципальное бюджетное дошкольное образовательное учреждение "Детский сад № 79 "Мальчиш-Кибальчиш" комбинированного вила" (сокр. МБДОУ "Детский сад   № 79 «Мальчиш-кибальчиш»)</t>
  </si>
  <si>
    <t xml:space="preserve">Гладышева Любовь Валентиновна </t>
  </si>
  <si>
    <t>Муниципальное автономное дошкольное образовательное учреждение "Детский сад № 82 "Гусельки" комбинированного вида"                           (сокр. МАДОУ № 82 «Гусельки»)</t>
  </si>
  <si>
    <t>Кулакова Галина Витальевна                            назначена с 10.01.2023</t>
  </si>
  <si>
    <t>муниципальное бюджетное дошкольное образовательное учреждение "Детский сад № 85 "Малиновка" комбинированного вида" (сокр. МБДОУ  № 85 «Малиновка»)</t>
  </si>
  <si>
    <t>Цильо Любовь Леонидовна                        назначена с 25.04.2023</t>
  </si>
  <si>
    <t>Муниципальное автономное дошкольное образовательное учреждение "Детский сад №86 "Жемчужинка" Центр развития ребенка"                                                     (сокр. МАДОУ № 86 ЦРР)</t>
  </si>
  <si>
    <t>Елизарьева Светлана Серафимовна             уволена 31.03.2023</t>
  </si>
  <si>
    <t>Карачёва Кристина Александровна                   назначена с 12.09.2023</t>
  </si>
  <si>
    <t>муниципальное бюджетное дошкольное образовательное учреждение 
«Детский сад № 87 «Моряночка» комбинированного вида»                                              (сокр. МБДОУ № 87 «Моряночка»)</t>
  </si>
  <si>
    <t>Евстафьева Маргарита Федоровна 
уволена 06.10.2023</t>
  </si>
  <si>
    <t>муниципальное автономное  дошкольное образовательное учреждение Центр развития ребенка -"Детский сад № 88 "Антошка"                 (сокр. МАДОУ ЦРР  № 88 «Антошка»)</t>
  </si>
  <si>
    <t>Быкова Надежда Владимировна</t>
  </si>
  <si>
    <t>муниципальное бюджетное дошкольное образовательное учреждение "Детский сад № 89 "Умка" комбинированного вида"                                   (сокр. МБДОУ № 89 «Умка»)</t>
  </si>
  <si>
    <t>Гавазюк Надежда Игоревна</t>
  </si>
  <si>
    <t>среднее по ДОУ</t>
  </si>
  <si>
    <t xml:space="preserve">Муниципальное казенное учреждение "Центр обеспечения функционирования образовательной организации Северодвинска" </t>
  </si>
  <si>
    <t xml:space="preserve">директор </t>
  </si>
  <si>
    <t xml:space="preserve">Заиграев Михаил Вадимович </t>
  </si>
  <si>
    <t xml:space="preserve">среднее по МКУ ЦОФООС </t>
  </si>
  <si>
    <t>Северодвинское муниципальное предприятие "Комбинат школьного питания"</t>
  </si>
  <si>
    <t>Мусатов Сергей Александрович                       уволен 26.10.2023</t>
  </si>
  <si>
    <t>среднее по МП КШП</t>
  </si>
  <si>
    <t>главный бухгалтер</t>
  </si>
  <si>
    <t>Средняя по должности "главный бухгалтер"</t>
  </si>
  <si>
    <t>МАОУ "СП № 1"</t>
  </si>
  <si>
    <t xml:space="preserve">Малкова Илона Алексеевна                             </t>
  </si>
  <si>
    <t>МАОУ "СОШ № 2"</t>
  </si>
  <si>
    <t xml:space="preserve">Притчина Любовь Владимировна                                          </t>
  </si>
  <si>
    <t>МАОУ "СОШ № 3"</t>
  </si>
  <si>
    <t>Романенкова Надежда Сергеевна</t>
  </si>
  <si>
    <t>МАОУ "СОШ № 5"</t>
  </si>
  <si>
    <t>Бритвихина Ирина Валентиновна</t>
  </si>
  <si>
    <t>МАОУ "СОШ № 6"</t>
  </si>
  <si>
    <t xml:space="preserve">Шапкина Любовь Валерьевна                                                            </t>
  </si>
  <si>
    <t>МАОУ "Гуманитарная гимназия № 8"</t>
  </si>
  <si>
    <t>Сорванова Елена Александровна</t>
  </si>
  <si>
    <t>среднее по должности "главный бухгалтер"</t>
  </si>
  <si>
    <t>Мирзоева Вероника Анатольевна (уволена 10.10.2024)</t>
  </si>
  <si>
    <t>Никулкина Марина Андреевна (принята 16.10.2024)</t>
  </si>
  <si>
    <t>МАОУ "СОШ №11"</t>
  </si>
  <si>
    <t>Мансурова Светлана Валерьяновна</t>
  </si>
  <si>
    <t>МАОУ "СОШ №12"</t>
  </si>
  <si>
    <t>Тесленко Людмила Владимировна</t>
  </si>
  <si>
    <t>МАОУ "СОШ №13"</t>
  </si>
  <si>
    <t>Бабарыкина Галина Викторовна</t>
  </si>
  <si>
    <t>МАОУ "СГ №14"</t>
  </si>
  <si>
    <t>3,3</t>
  </si>
  <si>
    <t>Скворцова Лариса Викторовна</t>
  </si>
  <si>
    <t>МАОУ "СОШ №16"</t>
  </si>
  <si>
    <t>Белавина  Татьяна Владимировна      yволена 14.02.2023</t>
  </si>
  <si>
    <t>Кириченко Оксана Петровна                   уволена 25.07.2023</t>
  </si>
  <si>
    <t>Вежливцева Александра Витальевна назначена 07.08.2023</t>
  </si>
  <si>
    <t>МАОУ "Лицей №17"</t>
  </si>
  <si>
    <t>Волова Галина Сергеевна</t>
  </si>
  <si>
    <t>МАОУ "СОШ № 19"</t>
  </si>
  <si>
    <t>Калинина Наталья Николаевна</t>
  </si>
  <si>
    <t>МАОУ "СОШ №20"</t>
  </si>
  <si>
    <t>Брованова Елена Евгеньевна</t>
  </si>
  <si>
    <t>МАОУ "СОШ № 21"</t>
  </si>
  <si>
    <t>Шумилова Светлана Александровна</t>
  </si>
  <si>
    <t>МАОУ "СОШ № 22"</t>
  </si>
  <si>
    <t xml:space="preserve">Рогушина Светлана Фёдоровна                              </t>
  </si>
  <si>
    <t>МАОУ "СОШ № 23"</t>
  </si>
  <si>
    <t>Лапшина Елена Валерьевна</t>
  </si>
  <si>
    <t>МАОУ "СОШ № 24"</t>
  </si>
  <si>
    <t>Полушина Ирина Александровна</t>
  </si>
  <si>
    <t>МАОУ "СОШ № 25"</t>
  </si>
  <si>
    <t>3,2</t>
  </si>
  <si>
    <t>Акулова Ольга Владимировна</t>
  </si>
  <si>
    <t>МАОУ "СОШ № 26"</t>
  </si>
  <si>
    <t xml:space="preserve">Хачоянц Валентина Станиславовна </t>
  </si>
  <si>
    <t>МАОУ "ЛГ № 27"</t>
  </si>
  <si>
    <t>Кулёва Анастасия Юрьевна</t>
  </si>
  <si>
    <t>МАОУ СОШ № 28</t>
  </si>
  <si>
    <t>Трифонова Елена Викторовна</t>
  </si>
  <si>
    <t>МАОУ СОШ № 29</t>
  </si>
  <si>
    <t xml:space="preserve">Попова Людмила Александровна     </t>
  </si>
  <si>
    <t>МАОУ "СОШ № 30"</t>
  </si>
  <si>
    <t xml:space="preserve">Шерстнева Наталья Геннадьевна (уволена 11.07.2023)                     </t>
  </si>
  <si>
    <t xml:space="preserve">Вальчук Наталья Николаевна (принята  24.07.2023)                     </t>
  </si>
  <si>
    <t>МАОУ "Ягринская гимназия"</t>
  </si>
  <si>
    <t>Киселева Людмила Юрьевна, уволена 07.02.2023</t>
  </si>
  <si>
    <t>Ильина Наталья Николаевна, назначена с 07.02.2023</t>
  </si>
  <si>
    <t>МАОУ "СОШ № 36"</t>
  </si>
  <si>
    <t>2,7</t>
  </si>
  <si>
    <t xml:space="preserve">Крыжановская Елизавета Александровна </t>
  </si>
  <si>
    <t>МБОУДО  «СШ  № 1»</t>
  </si>
  <si>
    <t>2,8</t>
  </si>
  <si>
    <t xml:space="preserve">Пономаренко Татьяна Сергеевна        </t>
  </si>
  <si>
    <t>МБОУДО «СШ  № 2»</t>
  </si>
  <si>
    <t xml:space="preserve">Брускова Анна Александровна                   </t>
  </si>
  <si>
    <t>МАОУДО  ДЮЦ</t>
  </si>
  <si>
    <t>3,6</t>
  </si>
  <si>
    <t>Ушакова Оксана Дмитриевна</t>
  </si>
  <si>
    <t xml:space="preserve">МАОУДО "Северный Кванториум" </t>
  </si>
  <si>
    <t xml:space="preserve">Воронина Елена Вячеславовна </t>
  </si>
  <si>
    <t>МАОУ ДОД «ДЦК»</t>
  </si>
  <si>
    <t>Жирикова Татьяна Павловна</t>
  </si>
  <si>
    <t>МАОУ ДО «ДМЦ «Североморец»</t>
  </si>
  <si>
    <t>Среднее по должности "главный бухгалтер"</t>
  </si>
  <si>
    <t>Нечаева Яна Анатольевна 
уволена 03.04.2023</t>
  </si>
  <si>
    <t xml:space="preserve">Макарова Ксения Александровна назначена с 04.04.2023                     </t>
  </si>
  <si>
    <t>МБОУ ЦППМСП</t>
  </si>
  <si>
    <t>2,9</t>
  </si>
  <si>
    <t xml:space="preserve">Фомина Татьяна Геннадьевна                    </t>
  </si>
  <si>
    <t>МБДОУ № 1 «Золотой петушок»</t>
  </si>
  <si>
    <t>Орлова Светлана Владимировна</t>
  </si>
  <si>
    <t>МАДОУ № 3 «Морозко»</t>
  </si>
  <si>
    <t>Молчанова Татьяна Александровна</t>
  </si>
  <si>
    <t>МАДОУ № 8 «Лесная сказка»</t>
  </si>
  <si>
    <t>Варенникова Екатерина Андреевна назначена с 20.10.2022 г.</t>
  </si>
  <si>
    <t>МБДОУ №13 "Незабудка"</t>
  </si>
  <si>
    <t>Кушникова Елена Анатольевна</t>
  </si>
  <si>
    <t>МБДОУ № 15 «Черемушка»</t>
  </si>
  <si>
    <t>Кузмичева Юлия Владимировна</t>
  </si>
  <si>
    <t>МБДОУ № 19 «Снежинка»</t>
  </si>
  <si>
    <t>Лабунец Ирина Евгеньевна</t>
  </si>
  <si>
    <t>МАДОУ № 20 "Дружный хоровод"</t>
  </si>
  <si>
    <t>Шикова Эльвира Ринадовна</t>
  </si>
  <si>
    <t>МБДОУ № 27 «Сказка»</t>
  </si>
  <si>
    <t>Пышкина Ольга Борисовна уволена 23.03.2023</t>
  </si>
  <si>
    <t>Березникова Наталья Ярославовна назначена с 19.06.2023</t>
  </si>
  <si>
    <t>МАДОУ № 34 «Золотой ключик»</t>
  </si>
  <si>
    <t>Антонов Егор Николаевич</t>
  </si>
  <si>
    <t>МАДОУ № 44 «Веселые нотки»</t>
  </si>
  <si>
    <t xml:space="preserve">Вотчицева Любовь Николаевна  </t>
  </si>
  <si>
    <t>МБДОУ № 46 «Калинка»</t>
  </si>
  <si>
    <t>Брик Анастасия Артуровна назначена 08.11.2023</t>
  </si>
  <si>
    <t xml:space="preserve">МБДОУ № 49 «Белоснежка» </t>
  </si>
  <si>
    <t xml:space="preserve">Созонтова Александра Михайловна               </t>
  </si>
  <si>
    <t>МБДОУ № 57 «Лукоморье»</t>
  </si>
  <si>
    <t xml:space="preserve">Венина Ирина Геннадиевна           </t>
  </si>
  <si>
    <t>МБДОУ № 59 «Цыплята»</t>
  </si>
  <si>
    <t xml:space="preserve">Морозкова Виктория Михайловна </t>
  </si>
  <si>
    <t>МБДОУ № 62 «Родничок»</t>
  </si>
  <si>
    <t>Фоломеева Наталья Николаевна</t>
  </si>
  <si>
    <t xml:space="preserve">МБДОУ № 66 "Беломорочка"  </t>
  </si>
  <si>
    <t>Макаревич Ольга Владиславовна</t>
  </si>
  <si>
    <t>МБДОУ № 67 «Медвежонок»</t>
  </si>
  <si>
    <t>Сучкова Ирина Николаевна</t>
  </si>
  <si>
    <t>МБДОУ № 69 «Дюймовочка»</t>
  </si>
  <si>
    <t>Лапсакова Светлана Александровна</t>
  </si>
  <si>
    <t>МБДОУ № 74 «Винни-Пух»</t>
  </si>
  <si>
    <t>Устинова Светлана Виссарионовна</t>
  </si>
  <si>
    <t>МАДОУ № 77 "Зоренька"</t>
  </si>
  <si>
    <t>Кириченко Оксана Петровна уволена 27.02.2023</t>
  </si>
  <si>
    <t>Шестакова Ксения Александровна назначена с 30.03.2023</t>
  </si>
  <si>
    <t>МБДОУ "Детский сад   № 79 «Мальчиш-кибальчиш»</t>
  </si>
  <si>
    <t>Зметная Ирина Николаевна</t>
  </si>
  <si>
    <t>МАДОУ № 82 «Гусельки»</t>
  </si>
  <si>
    <t>Назарова Татьяна Павловна</t>
  </si>
  <si>
    <t>МБДОУ  № 85 «Малиновка»</t>
  </si>
  <si>
    <t>Савина Елена Ивановна</t>
  </si>
  <si>
    <t>МАДОУ № 86 ЦРР</t>
  </si>
  <si>
    <t xml:space="preserve">Артемьева Марина Георгиевна  уволена 09.06.2023г.                </t>
  </si>
  <si>
    <t>Шалыгина Татьяна Анатольевна назначена с 13.06.2023г.</t>
  </si>
  <si>
    <t>МБДОУ № 87 «Моряночка»</t>
  </si>
  <si>
    <t>Михайлова Олеся Алексеевна</t>
  </si>
  <si>
    <t>МАДОУ ЦРР  № 88 «Антошка»</t>
  </si>
  <si>
    <t>Гришина Светлана Геннадьевна</t>
  </si>
  <si>
    <t>МБДОУ № 89 "Умка"</t>
  </si>
  <si>
    <t>Шадрина Светлана Юрьевна</t>
  </si>
  <si>
    <t xml:space="preserve">МКУ ЦОФООС </t>
  </si>
  <si>
    <t>Петрова Анна Сергеевна</t>
  </si>
  <si>
    <t>МП КШП</t>
  </si>
  <si>
    <t>Громова Марина Евгеньевна</t>
  </si>
  <si>
    <t>среднее по должности "заместитель директора по АХР"</t>
  </si>
  <si>
    <t>заместитель директора по АХР</t>
  </si>
  <si>
    <t>Шитякова Инна Станиславовна</t>
  </si>
  <si>
    <t>Среднее по должности "заместитель директора по АХР"</t>
  </si>
  <si>
    <t>Пономарев Сергей Борисович                          принят с 03.04.2023</t>
  </si>
  <si>
    <t>Чупров Роман Алексеевич                               уволен 31.03.2023</t>
  </si>
  <si>
    <t xml:space="preserve">Семенова Елена Владимировна                     </t>
  </si>
  <si>
    <t xml:space="preserve">Попова Людмила Николаевна </t>
  </si>
  <si>
    <t xml:space="preserve">Перепелкин Михаил Александрович </t>
  </si>
  <si>
    <t xml:space="preserve">Тихомиров Сергей Алексеевич                         </t>
  </si>
  <si>
    <t>МАОУ "СОШ №9"</t>
  </si>
  <si>
    <t>заместитель директора по комплексной безопасности, ОТ и АХР</t>
  </si>
  <si>
    <t>Зуева Марина Сергеевна</t>
  </si>
  <si>
    <t>МАОУ "Морская кадетская школа"</t>
  </si>
  <si>
    <t>среднее по должности "заместитель директора по комплексной безопасности"</t>
  </si>
  <si>
    <t>заместитель директора по комплексной безопасности</t>
  </si>
  <si>
    <t>Копылова Ксения Ришатовна (принята с 02.06.2022, с 24.10.2023 в отпуске по беременности и родам)</t>
  </si>
  <si>
    <t>Фирсов Андрей Васильевич (принят 16.11.2023 на период отсутствия основного работника)</t>
  </si>
  <si>
    <t>Каючкина Людмила Андреевна</t>
  </si>
  <si>
    <t>Барсукова Таисия Владимировна назначена с 01.09.2020</t>
  </si>
  <si>
    <t xml:space="preserve">Сабирова Раиса Рафитовна                            </t>
  </si>
  <si>
    <t xml:space="preserve">Максимов Евгений Васильевич                 </t>
  </si>
  <si>
    <t xml:space="preserve">Астахова Ольга Игоревна                           </t>
  </si>
  <si>
    <t>заместитель директора по безопасности образовательного процесса и ОТ</t>
  </si>
  <si>
    <t xml:space="preserve">Исаева Елена Николаевна                           </t>
  </si>
  <si>
    <t>МАОУ "СОШ №19"</t>
  </si>
  <si>
    <t xml:space="preserve">Суханова Юлия Ивановна  </t>
  </si>
  <si>
    <t>Назаренко Галина Владимировна</t>
  </si>
  <si>
    <t>Хрипунов Алексей Николаевич                                                назначен с 15.11.2021, уволен 07.06.2023</t>
  </si>
  <si>
    <t xml:space="preserve">Ковалева Наталья Васильевна назначена с 14.08.2023 </t>
  </si>
  <si>
    <t>Хромцова Светлана Львовна назначена с 20.07.2023 по 11.08.2023</t>
  </si>
  <si>
    <t>3,5</t>
  </si>
  <si>
    <t>Ковалева Татьяна Сергеевна</t>
  </si>
  <si>
    <t xml:space="preserve">Ивочкин Александр Александрович </t>
  </si>
  <si>
    <t>МАОУ СОШ № 26</t>
  </si>
  <si>
    <t>нет</t>
  </si>
  <si>
    <t xml:space="preserve">Карамзина Вера Александровна                    </t>
  </si>
  <si>
    <t xml:space="preserve">Кузнецов Александр Гурьевич уволен 27.12.2023                     </t>
  </si>
  <si>
    <t>Ганичев Владимир Александрович                           (назначен с 22.06.2023)</t>
  </si>
  <si>
    <t xml:space="preserve">Корельский Виталий Анатольевич          (назначен с 19.11.2021,    уволен 15.05.2023)            </t>
  </si>
  <si>
    <t>Жириков Роман Валерьевич</t>
  </si>
  <si>
    <t xml:space="preserve">Лавонина Елена Вячеславовна </t>
  </si>
  <si>
    <t>Бадогин Валерий Владимирович</t>
  </si>
  <si>
    <t>МБОУ ДО «СШ  № 2»</t>
  </si>
  <si>
    <t>среднее по должности "заместитель директора"</t>
  </si>
  <si>
    <t>Кузнецов Виталий Анатольевич</t>
  </si>
  <si>
    <t>Варакина Лариса Сергеевна</t>
  </si>
  <si>
    <t xml:space="preserve">Зрелова Ирина Петровна                                            </t>
  </si>
  <si>
    <t>МАОУДО "Северный Кванториум"</t>
  </si>
  <si>
    <t xml:space="preserve">Трефилов Антон Павлович                 </t>
  </si>
  <si>
    <t>заместитель заведующего по АХР</t>
  </si>
  <si>
    <t xml:space="preserve">Бунтина Ольга Владимировна                 </t>
  </si>
  <si>
    <t xml:space="preserve">Александравичус Альвидас Леонардович </t>
  </si>
  <si>
    <t xml:space="preserve">Лисина Марина Владимировна              </t>
  </si>
  <si>
    <t xml:space="preserve">Савельева Светлана Николаевна                   </t>
  </si>
  <si>
    <t xml:space="preserve">Карельская Евгения Сергеевна           </t>
  </si>
  <si>
    <t>МБДОУ № 13 «Незабудка»</t>
  </si>
  <si>
    <t>Зверькова Галина Леонидовна</t>
  </si>
  <si>
    <t>Шебелева Елена Сергеевна назначена 06.04.2023</t>
  </si>
  <si>
    <t>МАДОУ № 20 «Дружный хоровод»</t>
  </si>
  <si>
    <t>Герасимова Лиана Валентиновна</t>
  </si>
  <si>
    <t>Чакар Екатерина Сергеевна                              уволена 06.03.2023</t>
  </si>
  <si>
    <t>Комаревцева Елена Ивановна                      назначена с 28.03.2023, уволена  11.07.2023</t>
  </si>
  <si>
    <t xml:space="preserve">Баландина Ирина Владимировна назначена с 25.07.2023 </t>
  </si>
  <si>
    <t>Феофанова Виктория Викторовна принята 10.02.2022  уволена 28.02.2024</t>
  </si>
  <si>
    <t>Еремеева Анна Владимировна принята 24.03.2023 уволена 14.10.2023</t>
  </si>
  <si>
    <t>Мирошниченко Оксана Георгиевна с 16.10.2023</t>
  </si>
  <si>
    <t>Терентьева Анна Николаевна</t>
  </si>
  <si>
    <t>Петрова Анастасия Андреевна</t>
  </si>
  <si>
    <t>Батура Надежда Борисовна</t>
  </si>
  <si>
    <t xml:space="preserve">Ковалева Анна Владимировна </t>
  </si>
  <si>
    <t>Чепелевская Ирина Владимировна</t>
  </si>
  <si>
    <t xml:space="preserve">Гриневич Станислав Андреевич                   </t>
  </si>
  <si>
    <t>Симоненко Екатерина Валентиновна</t>
  </si>
  <si>
    <t xml:space="preserve">Поздеева Елена Ивановна                          </t>
  </si>
  <si>
    <t>Швецова Светлана Владимировна                  назначена 09.03.2021</t>
  </si>
  <si>
    <t>Бородуля Татьяна Борисовна</t>
  </si>
  <si>
    <t xml:space="preserve">МАДОУ № 77 «Зоренька» </t>
  </si>
  <si>
    <t>среднее по должности "заместитель заведующего по АХР"</t>
  </si>
  <si>
    <t>Вылиток Оксана Александровна уволена 22.09.2023</t>
  </si>
  <si>
    <t>Логиновская Юлия Александровна назначена с 25.09.2023</t>
  </si>
  <si>
    <t>МБДОУ "Детский сад №79 "Мальчиш-кибальчиш"</t>
  </si>
  <si>
    <t>Замятина Екатерина Станиславовна</t>
  </si>
  <si>
    <t>Лысенко Мария Вячеславовна</t>
  </si>
  <si>
    <t>Петкина Татьяна Александровна               назначена с 01.08.2020 по 07.11.2023</t>
  </si>
  <si>
    <t xml:space="preserve">Бабкина Наталья Сергеевна с 08.11.2023 </t>
  </si>
  <si>
    <t xml:space="preserve">Белозерова Рада Владимировна                      </t>
  </si>
  <si>
    <t>Туфанова Елена Владимировна</t>
  </si>
  <si>
    <t>Шаханова Татьяна Сергеевна</t>
  </si>
  <si>
    <t>МБДОУ № 89 «Умка»</t>
  </si>
  <si>
    <t>Ларионова Светлана Калиновна</t>
  </si>
  <si>
    <t xml:space="preserve">заместитель директора </t>
  </si>
  <si>
    <t>Борисов Андррей Валерьевич (уволен 13.11.2023г.)</t>
  </si>
  <si>
    <t xml:space="preserve">главный инженер </t>
  </si>
  <si>
    <t xml:space="preserve">Макковеев Евгений Евгеньевич </t>
  </si>
  <si>
    <t xml:space="preserve">заместитель директора по общественному питанию </t>
  </si>
  <si>
    <t xml:space="preserve">Деминская Алла Петровна </t>
  </si>
  <si>
    <t>среднее по должности "заместитель заведующего по ВМР"</t>
  </si>
  <si>
    <t>заместитель заведующего по ВМР</t>
  </si>
  <si>
    <t>заместитель директора по дошкольному воспитанию</t>
  </si>
  <si>
    <t>Каторина Ольга Викторовна</t>
  </si>
  <si>
    <t>Коновалова Галина Анатольевна</t>
  </si>
  <si>
    <t>Шилова Ирина Станиславовна</t>
  </si>
  <si>
    <t>Селянина Любовь Николаевна</t>
  </si>
  <si>
    <t>3,1</t>
  </si>
  <si>
    <t>Лучинская Наталья Анатольевна назначена с 21.08.2023</t>
  </si>
  <si>
    <t>Вилачева Елена Владимировна уволена 13.07.2023</t>
  </si>
  <si>
    <t>Толмачева Тамара Африкановна</t>
  </si>
  <si>
    <t xml:space="preserve">нет </t>
  </si>
  <si>
    <t>Сундырева Ирина Валерьевна</t>
  </si>
  <si>
    <t>Батюк Светлана Петровна</t>
  </si>
  <si>
    <t>Маслова Ольга Ивановна</t>
  </si>
  <si>
    <t xml:space="preserve">Мельчакова Ирина Васильевна </t>
  </si>
  <si>
    <t>МБДОУ № 49 «Белоснежка»</t>
  </si>
  <si>
    <t>Билина Елена Александровна</t>
  </si>
  <si>
    <t>среднее по должности</t>
  </si>
  <si>
    <t>Кулакова Галина Витальевна уволена 09.01.2023</t>
  </si>
  <si>
    <t>Кузнецова Наталья Сергеевна назначена 25.01.2023, уволена 31.08.2023</t>
  </si>
  <si>
    <t>Бирюкова Вера Константиновна назначена 04.10.2023</t>
  </si>
  <si>
    <t>Цильо Любовь Леонидовна по 24.04.2023г.</t>
  </si>
  <si>
    <t>Парфёнова Юлия Юрьевна с 25.04.2023г. по 29.11.2023г.</t>
  </si>
  <si>
    <t>Ваврик Ирина Валентиновна</t>
  </si>
  <si>
    <t>среднее по должности "заместитель директора  по ВР"</t>
  </si>
  <si>
    <t>заместитель директора  по ВР</t>
  </si>
  <si>
    <t>Абросимова Ольга Михайловна</t>
  </si>
  <si>
    <t>Анисимова Ирина Викторовна</t>
  </si>
  <si>
    <t> 3,5</t>
  </si>
  <si>
    <t>Нестерова Надежда Михайловна</t>
  </si>
  <si>
    <t>Климович Наталья Николаевна</t>
  </si>
  <si>
    <t>Белая Ольга Сергеевна                 </t>
  </si>
  <si>
    <t>Левчук Светлана Александровна</t>
  </si>
  <si>
    <t>Темежникова Наталья Николаевна</t>
  </si>
  <si>
    <t>заместитель директора по военно-патриотическому воспитанию</t>
  </si>
  <si>
    <t>Пацай Андрей Викторович</t>
  </si>
  <si>
    <t> </t>
  </si>
  <si>
    <t>3,3 </t>
  </si>
  <si>
    <t>Негодяева Елена Анатольевна</t>
  </si>
  <si>
    <t>Колобанова Наталья Ивановна </t>
  </si>
  <si>
    <t>Жиганова Вера Владимировна</t>
  </si>
  <si>
    <t> 3,6</t>
  </si>
  <si>
    <t>Власова Антонина Вячеславовна </t>
  </si>
  <si>
    <t>Любимова Анна Алексадровна</t>
  </si>
  <si>
    <t>Хромцова Светлана Львовна                  </t>
  </si>
  <si>
    <t>Смирнов Евгений Николаевич</t>
  </si>
  <si>
    <t>Заварина Людмила Михайловна</t>
  </si>
  <si>
    <t>нет </t>
  </si>
  <si>
    <t>Ботнева Оксана Васильевна             </t>
  </si>
  <si>
    <t>Булатова Татьяна Юрьевна назначена с 01.02.2023</t>
  </si>
  <si>
    <t>Вакарина Инга Владимировна (в декрете с 20.02.2023г.)</t>
  </si>
  <si>
    <t>Барвинская Дарья Николаевна (в декрете с 23.06.2023)</t>
  </si>
  <si>
    <t>Пантелеева Надежда Михайловна (принята с 01.09.2023г.)</t>
  </si>
  <si>
    <t>Крутикова Елена Федоровна</t>
  </si>
  <si>
    <t>среднее по должности "заместитель директора  по УВР"</t>
  </si>
  <si>
    <t>заместитель директора по УВР</t>
  </si>
  <si>
    <t>Бармина Светлана Валентиновна</t>
  </si>
  <si>
    <t>Федорова Ольга Ивановна</t>
  </si>
  <si>
    <t>Гусева Алла Геннадьевна</t>
  </si>
  <si>
    <t>заместитель директора по УР</t>
  </si>
  <si>
    <t>Данилович Елена Вячеславовна</t>
  </si>
  <si>
    <t>Попова Галина Юрьевна</t>
  </si>
  <si>
    <t>среднее по должности "заместитель директора  по УР"</t>
  </si>
  <si>
    <t>Горлова Елена Николаевна</t>
  </si>
  <si>
    <t>Кобзева Елена Валентиновна</t>
  </si>
  <si>
    <t>4,0</t>
  </si>
  <si>
    <t>Стешенко Елена Юрьевна</t>
  </si>
  <si>
    <t>Слотина Ольга Дмитриевна</t>
  </si>
  <si>
    <t>Пантелеева Людмила Васильевна</t>
  </si>
  <si>
    <t>Жидко Ольга Васильевна,             уволена 27.07.2023</t>
  </si>
  <si>
    <t xml:space="preserve">Мельникова Людмила Викторовна </t>
  </si>
  <si>
    <t>МАОУ "СОШ № 9"</t>
  </si>
  <si>
    <t>Горева Ирина Владимировна              (уволена 31.07.2023)</t>
  </si>
  <si>
    <t>Налетова Светлана Васильевна (назначена с 22.08.2023)</t>
  </si>
  <si>
    <t xml:space="preserve">Уткина Елена Николаевна  </t>
  </si>
  <si>
    <t xml:space="preserve">Озерова Светлана Петровна </t>
  </si>
  <si>
    <t>Коряковская Надежда Германовна</t>
  </si>
  <si>
    <t>Харцызова Нина Васильевна</t>
  </si>
  <si>
    <t>заместитель директора по образовательной деятельности</t>
  </si>
  <si>
    <t>Кочурова Ирина Геннадьевна</t>
  </si>
  <si>
    <t>Смирнова Светлана Александровна</t>
  </si>
  <si>
    <t>Набойченко Ирина Васильевна</t>
  </si>
  <si>
    <t xml:space="preserve">Фатиева Анна Николаевна </t>
  </si>
  <si>
    <t xml:space="preserve">Клейкова Елена Александровна </t>
  </si>
  <si>
    <t>Романовская Елена Васильевна   уволена 30.06.2023</t>
  </si>
  <si>
    <t xml:space="preserve">Галанова Наталья Петровна </t>
  </si>
  <si>
    <t>среднее по должности "заместитель директора по УВР"</t>
  </si>
  <si>
    <t>Семенова Ирина Витальевна                 уволена 25.07.2023</t>
  </si>
  <si>
    <t>Ивасюк Ольга Андреевна                         назначена с 04.09.2023</t>
  </si>
  <si>
    <t>Худякова Раушания Мансуровна уволена  30.11.2023</t>
  </si>
  <si>
    <t>Ульяновская Людмила Васильевна</t>
  </si>
  <si>
    <t>Тюрикова Юлия Николаевна</t>
  </si>
  <si>
    <t>Тихомирова Людмила Борисовна</t>
  </si>
  <si>
    <t>Жадан Светлана Томасовна</t>
  </si>
  <si>
    <t xml:space="preserve">Ильина Татьяна Валерьевна </t>
  </si>
  <si>
    <t>МАОУ"СОШ №20"</t>
  </si>
  <si>
    <t>Аристова Марина Владимировна</t>
  </si>
  <si>
    <t>МАОУ "СОШ №21"</t>
  </si>
  <si>
    <t>среднее по должности "заместитель директора по УР"</t>
  </si>
  <si>
    <t xml:space="preserve">заместитель директора по УР </t>
  </si>
  <si>
    <t>Лебедева Ирина Валентиновна</t>
  </si>
  <si>
    <t>Рычкова Марина Владимировна (назначена с 01.09.2022)</t>
  </si>
  <si>
    <t>Загулина Надежда Юрьевна</t>
  </si>
  <si>
    <t>Лобанова Анастасия Сергеевна</t>
  </si>
  <si>
    <t>Воронцова Людмила Николаевна</t>
  </si>
  <si>
    <t xml:space="preserve">заместитель директора по УВР                               </t>
  </si>
  <si>
    <t xml:space="preserve">Захарова Елена Юрьевна (уволена 24.11.2023г.)                  </t>
  </si>
  <si>
    <t>Козицына Екатерина Павловна (назначена 12.12.2023г.)</t>
  </si>
  <si>
    <t xml:space="preserve">Коба Олеся Сергеевна                   </t>
  </si>
  <si>
    <t>Фомина Снежана Леонидовна</t>
  </si>
  <si>
    <t>Куприянова Юлия Анатольевна</t>
  </si>
  <si>
    <t>Годовикова Наталья Григорьевна</t>
  </si>
  <si>
    <t>Лебедева Наталья Владимировна назначена с 21.08.2023 по 30.11.2023</t>
  </si>
  <si>
    <t>Лабзина Ольга Викторовна</t>
  </si>
  <si>
    <t>Локтионова Светлана Николаевна назначена с 01.03.2023</t>
  </si>
  <si>
    <t>Росихина Дарья Васильевна             (назначена с 01.09.2023)</t>
  </si>
  <si>
    <t>Моисеева Ирина Вячеславовна</t>
  </si>
  <si>
    <t xml:space="preserve">Шишкина Ольга Геннадьевна               </t>
  </si>
  <si>
    <t>Чуракова Ольга Анатольевна (уволена 18.08.2023г.)</t>
  </si>
  <si>
    <t>Подольская Елена Владимировна (уволена 09.01.2023 г.)</t>
  </si>
  <si>
    <t>Харитонова Наталья Петровна</t>
  </si>
  <si>
    <t>Мацияускене Людмила Николаевна (уволена 29.12.2023 г.)</t>
  </si>
  <si>
    <t>Вайгачева Елена Анатольевна</t>
  </si>
  <si>
    <t>Жукова Альбина Геннадьевна</t>
  </si>
  <si>
    <t xml:space="preserve">Копеецкая Елена Сергеевна                       назначена с </t>
  </si>
  <si>
    <t xml:space="preserve">Лиходедова Ирина Александровна </t>
  </si>
  <si>
    <t>Мироновский Александр Леонидович</t>
  </si>
  <si>
    <t>среднее по должности "заместитель директора  "</t>
  </si>
  <si>
    <t xml:space="preserve">Фефилова Ангелина Владимировна </t>
  </si>
  <si>
    <t>заместитель директора УВР</t>
  </si>
  <si>
    <t>Калинина Оксана Валентиновна</t>
  </si>
  <si>
    <t>заместитель директора ОМР</t>
  </si>
  <si>
    <t>Воропаева Екатерина Юрьевна</t>
  </si>
  <si>
    <t>Кузнецова Евгения Владимировна</t>
  </si>
  <si>
    <t>заместитель директора по проектному управлению</t>
  </si>
  <si>
    <t>Максимова Юлия Васильевна с 04.04.2022</t>
  </si>
  <si>
    <t xml:space="preserve">Коковина Татьяна Васильевна </t>
  </si>
  <si>
    <t>Косый Ольга Павловна</t>
  </si>
  <si>
    <t xml:space="preserve">заместитель директора по воспитательной работе                               </t>
  </si>
  <si>
    <t>Хлебникова Татьяна Алексеевна уволена 30.11.2023</t>
  </si>
  <si>
    <t>Прохорова Юлия Владимировна</t>
  </si>
  <si>
    <t>Егорова Наталия Дмитриевна</t>
  </si>
  <si>
    <t>Хромцов Андрей Витальевич</t>
  </si>
  <si>
    <t>Ланцов Михаил Алексеевич</t>
  </si>
  <si>
    <t>Лукошникова Виктория Александровна 21.02.14-31.08.23</t>
  </si>
  <si>
    <t>Арефьева Наталья Егоровна 14.09.23-18.10.23</t>
  </si>
  <si>
    <t>Дедюрина Надежда Николаевна 19.10-23-03.11.23</t>
  </si>
  <si>
    <t>Максимова Юлия Валентиновна</t>
  </si>
  <si>
    <t xml:space="preserve">Шкляева Юлия Стефановна </t>
  </si>
  <si>
    <t xml:space="preserve">Маштаков Аркадий Николаевич                    </t>
  </si>
  <si>
    <t>Меньшенина Елена Александровна</t>
  </si>
  <si>
    <t xml:space="preserve">Якушкина Светлана Михайловна </t>
  </si>
  <si>
    <r>
      <t>Дуб Наталья Ивановна</t>
    </r>
    <r>
      <rPr>
        <sz val="14"/>
        <rFont val="Times New Roman"/>
        <family val="1"/>
        <charset val="204"/>
      </rPr>
      <t xml:space="preserve"> уволена 23.09.23</t>
    </r>
  </si>
  <si>
    <r>
      <t xml:space="preserve">Николенко Оксана Валериевна </t>
    </r>
    <r>
      <rPr>
        <sz val="14"/>
        <rFont val="Times New Roman"/>
        <family val="1"/>
        <charset val="204"/>
      </rPr>
      <t>назначена с 01.09.23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</si>
</sst>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color theme="1"/>
      <name val="Arial Cyr"/>
    </font>
    <font>
      <sz val="10"/>
      <name val="Arial"/>
      <family val="2"/>
      <charset val="204"/>
    </font>
    <font>
      <sz val="10"/>
      <name val="Arial Cy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sz val="12"/>
      <name val="Times New Roman"/>
      <family val="1"/>
      <charset val="204"/>
    </font>
    <font>
      <b/>
      <sz val="10"/>
      <name val="Arial Cyr"/>
    </font>
    <font>
      <sz val="16"/>
      <name val="Times New Roman"/>
      <family val="1"/>
      <charset val="204"/>
    </font>
    <font>
      <sz val="10"/>
      <color indexed="2"/>
      <name val="Arial Cyr"/>
    </font>
    <font>
      <sz val="10"/>
      <name val="Times New Roman"/>
      <family val="1"/>
      <charset val="204"/>
    </font>
    <font>
      <sz val="10"/>
      <color theme="1"/>
      <name val="Arial Cyr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</fills>
  <borders count="85">
    <border>
      <left/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ouble">
        <color theme="1"/>
      </right>
      <top style="thin">
        <color theme="1"/>
      </top>
      <bottom/>
      <diagonal/>
    </border>
    <border>
      <left style="double">
        <color theme="1"/>
      </left>
      <right style="double">
        <color theme="1"/>
      </right>
      <top style="thin">
        <color theme="1"/>
      </top>
      <bottom/>
      <diagonal/>
    </border>
    <border>
      <left style="double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double">
        <color theme="1"/>
      </left>
      <right style="double">
        <color theme="1"/>
      </right>
      <top/>
      <bottom style="thin">
        <color theme="1"/>
      </bottom>
      <diagonal/>
    </border>
    <border>
      <left style="double">
        <color theme="1"/>
      </left>
      <right style="thin">
        <color theme="1"/>
      </right>
      <top/>
      <bottom style="thin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double">
        <color theme="1"/>
      </right>
      <top/>
      <bottom/>
      <diagonal/>
    </border>
    <border>
      <left style="double">
        <color theme="1"/>
      </left>
      <right style="thin">
        <color theme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indexed="64"/>
      </bottom>
      <diagonal/>
    </border>
    <border>
      <left style="double">
        <color theme="1"/>
      </left>
      <right style="double">
        <color theme="1"/>
      </right>
      <top/>
      <bottom style="double">
        <color indexed="64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double">
        <color indexed="64"/>
      </bottom>
      <diagonal/>
    </border>
    <border>
      <left style="thin">
        <color theme="1"/>
      </left>
      <right style="double">
        <color theme="1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double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theme="1"/>
      </right>
      <top style="double">
        <color indexed="64"/>
      </top>
      <bottom style="thin">
        <color theme="1"/>
      </bottom>
      <diagonal/>
    </border>
    <border>
      <left style="thin">
        <color theme="1"/>
      </left>
      <right style="double">
        <color indexed="64"/>
      </right>
      <top style="double">
        <color indexed="64"/>
      </top>
      <bottom style="thin">
        <color theme="1"/>
      </bottom>
      <diagonal/>
    </border>
    <border>
      <left style="double">
        <color indexed="64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double">
        <color indexed="64"/>
      </right>
      <top style="thin">
        <color theme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1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double">
        <color indexed="64"/>
      </right>
      <top style="double">
        <color indexed="64"/>
      </top>
      <bottom/>
      <diagonal/>
    </border>
    <border>
      <left style="thin">
        <color theme="1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1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double">
        <color theme="1"/>
      </right>
      <top/>
      <bottom style="double">
        <color indexed="64"/>
      </bottom>
      <diagonal/>
    </border>
    <border>
      <left style="double">
        <color theme="1"/>
      </left>
      <right/>
      <top/>
      <bottom style="double">
        <color indexed="64"/>
      </bottom>
      <diagonal/>
    </border>
    <border>
      <left style="thin">
        <color theme="1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theme="1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double">
        <color indexed="64"/>
      </left>
      <right style="double">
        <color indexed="64"/>
      </right>
      <top style="thin">
        <color theme="1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theme="1"/>
      </top>
      <bottom style="thin">
        <color theme="1"/>
      </bottom>
      <diagonal/>
    </border>
    <border>
      <left style="double">
        <color indexed="64"/>
      </left>
      <right/>
      <top style="double">
        <color indexed="64"/>
      </top>
      <bottom style="thin">
        <color theme="1"/>
      </bottom>
      <diagonal/>
    </border>
    <border>
      <left style="double">
        <color indexed="64"/>
      </left>
      <right/>
      <top style="thin">
        <color theme="1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theme="1"/>
      </bottom>
      <diagonal/>
    </border>
    <border>
      <left style="double">
        <color indexed="64"/>
      </left>
      <right style="double">
        <color indexed="64"/>
      </right>
      <top style="double">
        <color theme="1"/>
      </top>
      <bottom style="double">
        <color theme="1"/>
      </bottom>
      <diagonal/>
    </border>
    <border>
      <left style="double">
        <color indexed="64"/>
      </left>
      <right style="double">
        <color indexed="64"/>
      </right>
      <top style="double">
        <color theme="1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14" fillId="0" borderId="0" applyBorder="0" applyProtection="0"/>
    <xf numFmtId="9" fontId="14" fillId="0" borderId="0" applyBorder="0" applyProtection="0"/>
  </cellStyleXfs>
  <cellXfs count="614">
    <xf numFmtId="0" fontId="0" fillId="0" borderId="0" xfId="0"/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0" fontId="2" fillId="0" borderId="0" xfId="1" applyFont="1"/>
    <xf numFmtId="0" fontId="5" fillId="0" borderId="0" xfId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 wrapText="1"/>
    </xf>
    <xf numFmtId="0" fontId="7" fillId="3" borderId="0" xfId="1" applyFont="1" applyFill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164" fontId="5" fillId="0" borderId="2" xfId="3" applyNumberFormat="1" applyFont="1" applyBorder="1" applyAlignment="1" applyProtection="1">
      <alignment horizontal="center" vertical="center" wrapText="1"/>
    </xf>
    <xf numFmtId="164" fontId="3" fillId="0" borderId="2" xfId="3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164" fontId="5" fillId="0" borderId="1" xfId="3" applyNumberFormat="1" applyFont="1" applyBorder="1" applyAlignment="1" applyProtection="1">
      <alignment horizontal="center" vertical="center" wrapText="1"/>
    </xf>
    <xf numFmtId="164" fontId="3" fillId="0" borderId="1" xfId="3" applyNumberFormat="1" applyFont="1" applyBorder="1" applyAlignment="1" applyProtection="1">
      <alignment horizontal="center" vertical="center" wrapText="1"/>
    </xf>
    <xf numFmtId="2" fontId="10" fillId="5" borderId="0" xfId="1" applyNumberFormat="1" applyFont="1" applyFill="1"/>
    <xf numFmtId="2" fontId="5" fillId="5" borderId="2" xfId="1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2" fontId="10" fillId="0" borderId="0" xfId="1" applyNumberFormat="1" applyFont="1"/>
    <xf numFmtId="4" fontId="5" fillId="4" borderId="2" xfId="0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2" fillId="5" borderId="0" xfId="1" applyFont="1" applyFill="1"/>
    <xf numFmtId="0" fontId="3" fillId="5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2" fillId="6" borderId="0" xfId="1" applyFont="1" applyFill="1"/>
    <xf numFmtId="0" fontId="3" fillId="6" borderId="2" xfId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2" fontId="3" fillId="4" borderId="2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2" fontId="3" fillId="7" borderId="0" xfId="1" applyNumberFormat="1" applyFont="1" applyFill="1" applyAlignment="1">
      <alignment horizontal="center" vertical="center" wrapText="1"/>
    </xf>
    <xf numFmtId="0" fontId="9" fillId="0" borderId="0" xfId="1" applyFont="1"/>
    <xf numFmtId="4" fontId="5" fillId="3" borderId="1" xfId="0" applyNumberFormat="1" applyFont="1" applyFill="1" applyBorder="1" applyAlignment="1">
      <alignment horizontal="center" vertical="center" wrapText="1"/>
    </xf>
    <xf numFmtId="2" fontId="5" fillId="4" borderId="2" xfId="1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0" fontId="12" fillId="0" borderId="0" xfId="1" applyFont="1"/>
    <xf numFmtId="2" fontId="3" fillId="5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2" fontId="5" fillId="4" borderId="17" xfId="0" applyNumberFormat="1" applyFont="1" applyFill="1" applyBorder="1" applyAlignment="1">
      <alignment horizontal="center" vertical="center" wrapText="1"/>
    </xf>
    <xf numFmtId="0" fontId="2" fillId="4" borderId="0" xfId="1" applyFont="1" applyFill="1"/>
    <xf numFmtId="0" fontId="3" fillId="8" borderId="20" xfId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6" borderId="2" xfId="0" applyNumberFormat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3" fillId="5" borderId="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8" borderId="0" xfId="1" applyFont="1" applyFill="1"/>
    <xf numFmtId="0" fontId="6" fillId="3" borderId="0" xfId="1" applyFont="1" applyFill="1"/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0" xfId="1" applyFont="1"/>
    <xf numFmtId="164" fontId="5" fillId="0" borderId="0" xfId="1" applyNumberFormat="1" applyFont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13" fillId="0" borderId="2" xfId="1" applyNumberFormat="1" applyFont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0" fontId="3" fillId="0" borderId="0" xfId="1" applyFont="1"/>
    <xf numFmtId="2" fontId="3" fillId="5" borderId="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164" fontId="3" fillId="0" borderId="28" xfId="1" applyNumberFormat="1" applyFont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center" vertical="center" wrapText="1"/>
    </xf>
    <xf numFmtId="164" fontId="16" fillId="0" borderId="2" xfId="1" applyNumberFormat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64" fontId="16" fillId="0" borderId="2" xfId="1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16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4" fontId="16" fillId="4" borderId="2" xfId="1" applyNumberFormat="1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64" fontId="16" fillId="0" borderId="6" xfId="3" applyNumberFormat="1" applyFont="1" applyBorder="1" applyAlignment="1" applyProtection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4" fontId="16" fillId="0" borderId="5" xfId="1" applyNumberFormat="1" applyFont="1" applyBorder="1" applyAlignment="1">
      <alignment horizontal="center" vertical="center" wrapText="1"/>
    </xf>
    <xf numFmtId="164" fontId="16" fillId="0" borderId="6" xfId="1" applyNumberFormat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4" fontId="16" fillId="0" borderId="2" xfId="1" applyNumberFormat="1" applyFont="1" applyBorder="1" applyAlignment="1">
      <alignment horizontal="center" vertical="center" wrapText="1"/>
    </xf>
    <xf numFmtId="4" fontId="16" fillId="3" borderId="6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2" fontId="5" fillId="5" borderId="35" xfId="1" applyNumberFormat="1" applyFont="1" applyFill="1" applyBorder="1" applyAlignment="1">
      <alignment horizontal="center" vertical="center" wrapText="1"/>
    </xf>
    <xf numFmtId="164" fontId="5" fillId="5" borderId="35" xfId="0" applyNumberFormat="1" applyFont="1" applyFill="1" applyBorder="1" applyAlignment="1">
      <alignment horizontal="center" vertical="center" wrapText="1"/>
    </xf>
    <xf numFmtId="1" fontId="5" fillId="5" borderId="35" xfId="0" applyNumberFormat="1" applyFont="1" applyFill="1" applyBorder="1" applyAlignment="1">
      <alignment horizontal="center" vertical="center" wrapText="1"/>
    </xf>
    <xf numFmtId="4" fontId="5" fillId="5" borderId="35" xfId="0" applyNumberFormat="1" applyFont="1" applyFill="1" applyBorder="1" applyAlignment="1">
      <alignment horizontal="center" vertical="center" wrapText="1"/>
    </xf>
    <xf numFmtId="2" fontId="5" fillId="5" borderId="35" xfId="0" applyNumberFormat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57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164" fontId="5" fillId="0" borderId="58" xfId="1" applyNumberFormat="1" applyFont="1" applyBorder="1" applyAlignment="1">
      <alignment horizontal="center" vertical="center" wrapText="1"/>
    </xf>
    <xf numFmtId="164" fontId="5" fillId="0" borderId="57" xfId="1" applyNumberFormat="1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1" fontId="5" fillId="0" borderId="57" xfId="1" applyNumberFormat="1" applyFont="1" applyBorder="1" applyAlignment="1">
      <alignment horizontal="center" vertical="center" wrapText="1"/>
    </xf>
    <xf numFmtId="1" fontId="5" fillId="0" borderId="58" xfId="1" applyNumberFormat="1" applyFont="1" applyBorder="1" applyAlignment="1">
      <alignment horizontal="center" vertical="center" wrapText="1"/>
    </xf>
    <xf numFmtId="1" fontId="5" fillId="0" borderId="59" xfId="1" applyNumberFormat="1" applyFont="1" applyBorder="1" applyAlignment="1">
      <alignment horizontal="center" vertical="center" wrapText="1"/>
    </xf>
    <xf numFmtId="1" fontId="5" fillId="0" borderId="60" xfId="1" applyNumberFormat="1" applyFont="1" applyBorder="1" applyAlignment="1">
      <alignment horizontal="center" vertical="center" wrapText="1"/>
    </xf>
    <xf numFmtId="2" fontId="3" fillId="0" borderId="41" xfId="0" applyNumberFormat="1" applyFont="1" applyBorder="1" applyAlignment="1">
      <alignment horizontal="center" vertical="center" wrapText="1"/>
    </xf>
    <xf numFmtId="1" fontId="5" fillId="0" borderId="41" xfId="1" applyNumberFormat="1" applyFont="1" applyBorder="1" applyAlignment="1">
      <alignment horizontal="center" vertical="center" wrapText="1"/>
    </xf>
    <xf numFmtId="0" fontId="3" fillId="0" borderId="60" xfId="1" applyFont="1" applyFill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62" xfId="1" applyFont="1" applyBorder="1" applyAlignment="1">
      <alignment horizontal="center" vertical="center" wrapText="1"/>
    </xf>
    <xf numFmtId="164" fontId="3" fillId="0" borderId="63" xfId="1" applyNumberFormat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2" fontId="5" fillId="4" borderId="61" xfId="1" applyNumberFormat="1" applyFont="1" applyFill="1" applyBorder="1" applyAlignment="1">
      <alignment horizontal="center" vertical="center" wrapText="1"/>
    </xf>
    <xf numFmtId="2" fontId="5" fillId="0" borderId="60" xfId="1" applyNumberFormat="1" applyFont="1" applyBorder="1" applyAlignment="1">
      <alignment horizontal="center" vertical="center" wrapText="1"/>
    </xf>
    <xf numFmtId="2" fontId="5" fillId="4" borderId="41" xfId="1" applyNumberFormat="1" applyFont="1" applyFill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164" fontId="3" fillId="0" borderId="41" xfId="1" applyNumberFormat="1" applyFont="1" applyBorder="1" applyAlignment="1">
      <alignment horizontal="center" vertical="center" wrapText="1"/>
    </xf>
    <xf numFmtId="49" fontId="5" fillId="0" borderId="61" xfId="1" applyNumberFormat="1" applyFont="1" applyBorder="1" applyAlignment="1">
      <alignment horizontal="center" vertical="center" wrapText="1"/>
    </xf>
    <xf numFmtId="164" fontId="5" fillId="0" borderId="41" xfId="1" applyNumberFormat="1" applyFont="1" applyBorder="1" applyAlignment="1">
      <alignment horizontal="center" vertical="center" wrapText="1"/>
    </xf>
    <xf numFmtId="1" fontId="5" fillId="0" borderId="65" xfId="1" applyNumberFormat="1" applyFont="1" applyBorder="1" applyAlignment="1">
      <alignment horizontal="center" vertical="center" wrapText="1"/>
    </xf>
    <xf numFmtId="4" fontId="16" fillId="3" borderId="41" xfId="0" applyNumberFormat="1" applyFont="1" applyFill="1" applyBorder="1" applyAlignment="1">
      <alignment horizontal="center" vertical="center" wrapText="1"/>
    </xf>
    <xf numFmtId="4" fontId="5" fillId="3" borderId="41" xfId="0" applyNumberFormat="1" applyFont="1" applyFill="1" applyBorder="1" applyAlignment="1">
      <alignment horizontal="center" vertical="center" wrapText="1"/>
    </xf>
    <xf numFmtId="4" fontId="5" fillId="3" borderId="51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Border="1" applyAlignment="1">
      <alignment horizontal="center" vertical="center" wrapText="1"/>
    </xf>
    <xf numFmtId="4" fontId="16" fillId="0" borderId="61" xfId="0" applyNumberFormat="1" applyFont="1" applyBorder="1" applyAlignment="1">
      <alignment horizontal="center" vertical="center" wrapText="1"/>
    </xf>
    <xf numFmtId="4" fontId="5" fillId="0" borderId="61" xfId="0" applyNumberFormat="1" applyFont="1" applyBorder="1" applyAlignment="1">
      <alignment horizontal="center" vertical="center" wrapText="1"/>
    </xf>
    <xf numFmtId="4" fontId="5" fillId="0" borderId="67" xfId="0" applyNumberFormat="1" applyFont="1" applyBorder="1" applyAlignment="1">
      <alignment horizontal="center" vertical="center" wrapText="1"/>
    </xf>
    <xf numFmtId="4" fontId="5" fillId="0" borderId="61" xfId="0" applyNumberFormat="1" applyFont="1" applyBorder="1" applyAlignment="1">
      <alignment horizontal="center" vertical="center"/>
    </xf>
    <xf numFmtId="4" fontId="16" fillId="0" borderId="69" xfId="0" applyNumberFormat="1" applyFont="1" applyBorder="1" applyAlignment="1">
      <alignment horizontal="center" vertical="center" wrapText="1"/>
    </xf>
    <xf numFmtId="4" fontId="5" fillId="0" borderId="65" xfId="0" applyNumberFormat="1" applyFont="1" applyBorder="1" applyAlignment="1">
      <alignment horizontal="center" vertical="center" wrapText="1"/>
    </xf>
    <xf numFmtId="4" fontId="5" fillId="0" borderId="65" xfId="0" applyNumberFormat="1" applyFont="1" applyBorder="1" applyAlignment="1">
      <alignment horizontal="center" vertical="center"/>
    </xf>
    <xf numFmtId="2" fontId="5" fillId="4" borderId="41" xfId="0" applyNumberFormat="1" applyFont="1" applyFill="1" applyBorder="1" applyAlignment="1">
      <alignment horizontal="center" vertical="center" wrapText="1"/>
    </xf>
    <xf numFmtId="2" fontId="5" fillId="4" borderId="51" xfId="0" applyNumberFormat="1" applyFont="1" applyFill="1" applyBorder="1" applyAlignment="1">
      <alignment horizontal="center" vertical="center" wrapText="1"/>
    </xf>
    <xf numFmtId="2" fontId="5" fillId="4" borderId="50" xfId="0" applyNumberFormat="1" applyFont="1" applyFill="1" applyBorder="1" applyAlignment="1">
      <alignment horizontal="center" vertical="center" wrapText="1"/>
    </xf>
    <xf numFmtId="4" fontId="5" fillId="3" borderId="7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2" fontId="5" fillId="4" borderId="72" xfId="0" applyNumberFormat="1" applyFont="1" applyFill="1" applyBorder="1" applyAlignment="1">
      <alignment horizontal="center" vertical="center" wrapText="1"/>
    </xf>
    <xf numFmtId="4" fontId="5" fillId="3" borderId="50" xfId="0" applyNumberFormat="1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1" fontId="5" fillId="0" borderId="51" xfId="1" applyNumberFormat="1" applyFont="1" applyBorder="1" applyAlignment="1">
      <alignment horizontal="center" vertical="center" wrapText="1"/>
    </xf>
    <xf numFmtId="1" fontId="5" fillId="0" borderId="50" xfId="1" applyNumberFormat="1" applyFont="1" applyBorder="1" applyAlignment="1">
      <alignment horizontal="center" vertical="center" wrapText="1"/>
    </xf>
    <xf numFmtId="1" fontId="5" fillId="0" borderId="51" xfId="1" applyNumberFormat="1" applyFont="1" applyBorder="1" applyAlignment="1">
      <alignment horizontal="center" vertical="center" wrapText="1"/>
    </xf>
    <xf numFmtId="1" fontId="5" fillId="0" borderId="72" xfId="1" applyNumberFormat="1" applyFont="1" applyBorder="1" applyAlignment="1">
      <alignment horizontal="center" vertical="center" wrapText="1"/>
    </xf>
    <xf numFmtId="1" fontId="5" fillId="0" borderId="50" xfId="1" applyNumberFormat="1" applyFont="1" applyBorder="1" applyAlignment="1">
      <alignment horizontal="center" vertical="center" wrapText="1"/>
    </xf>
    <xf numFmtId="1" fontId="5" fillId="0" borderId="47" xfId="1" applyNumberFormat="1" applyFont="1" applyBorder="1" applyAlignment="1">
      <alignment horizontal="center" vertical="center" wrapText="1"/>
    </xf>
    <xf numFmtId="1" fontId="5" fillId="0" borderId="48" xfId="1" applyNumberFormat="1" applyFont="1" applyBorder="1" applyAlignment="1">
      <alignment horizontal="center" vertical="center" wrapText="1"/>
    </xf>
    <xf numFmtId="1" fontId="5" fillId="0" borderId="71" xfId="1" applyNumberFormat="1" applyFont="1" applyBorder="1" applyAlignment="1">
      <alignment horizontal="center" vertical="center" wrapText="1"/>
    </xf>
    <xf numFmtId="1" fontId="5" fillId="0" borderId="71" xfId="1" applyNumberFormat="1" applyFont="1" applyBorder="1" applyAlignment="1">
      <alignment horizontal="center" vertical="center" wrapText="1"/>
    </xf>
    <xf numFmtId="1" fontId="5" fillId="0" borderId="47" xfId="1" applyNumberFormat="1" applyFont="1" applyBorder="1" applyAlignment="1">
      <alignment horizontal="center" vertical="center" wrapText="1"/>
    </xf>
    <xf numFmtId="1" fontId="5" fillId="0" borderId="49" xfId="1" applyNumberFormat="1" applyFont="1" applyBorder="1" applyAlignment="1">
      <alignment horizontal="center" vertical="center" wrapText="1"/>
    </xf>
    <xf numFmtId="0" fontId="3" fillId="0" borderId="75" xfId="1" applyFont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164" fontId="5" fillId="0" borderId="51" xfId="4" applyNumberFormat="1" applyFont="1" applyBorder="1" applyAlignment="1" applyProtection="1">
      <alignment horizontal="center" vertical="center" wrapText="1"/>
    </xf>
    <xf numFmtId="164" fontId="16" fillId="0" borderId="41" xfId="1" applyNumberFormat="1" applyFont="1" applyBorder="1" applyAlignment="1">
      <alignment horizontal="center" vertical="center" wrapText="1"/>
    </xf>
    <xf numFmtId="164" fontId="15" fillId="0" borderId="41" xfId="1" applyNumberFormat="1" applyFont="1" applyBorder="1" applyAlignment="1">
      <alignment horizontal="center" vertical="center" wrapText="1"/>
    </xf>
    <xf numFmtId="164" fontId="16" fillId="0" borderId="50" xfId="1" applyNumberFormat="1" applyFont="1" applyFill="1" applyBorder="1" applyAlignment="1">
      <alignment horizontal="center" vertical="center" wrapText="1"/>
    </xf>
    <xf numFmtId="164" fontId="5" fillId="0" borderId="50" xfId="1" applyNumberFormat="1" applyFont="1" applyBorder="1" applyAlignment="1">
      <alignment horizontal="center" vertical="center" wrapText="1"/>
    </xf>
    <xf numFmtId="164" fontId="5" fillId="0" borderId="50" xfId="4" applyNumberFormat="1" applyFont="1" applyBorder="1" applyAlignment="1" applyProtection="1">
      <alignment horizontal="center" vertical="center" wrapText="1"/>
    </xf>
    <xf numFmtId="164" fontId="5" fillId="0" borderId="51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64" xfId="1" applyFont="1" applyBorder="1" applyAlignment="1">
      <alignment horizontal="center" vertical="center" wrapText="1"/>
    </xf>
    <xf numFmtId="1" fontId="5" fillId="0" borderId="72" xfId="1" applyNumberFormat="1" applyFont="1" applyBorder="1" applyAlignment="1">
      <alignment horizontal="center" vertical="center" wrapText="1"/>
    </xf>
    <xf numFmtId="0" fontId="3" fillId="0" borderId="56" xfId="1" applyFont="1" applyBorder="1" applyAlignment="1">
      <alignment horizontal="center" vertical="center" wrapText="1"/>
    </xf>
    <xf numFmtId="4" fontId="5" fillId="0" borderId="73" xfId="0" applyNumberFormat="1" applyFont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4" fontId="5" fillId="0" borderId="61" xfId="0" applyNumberFormat="1" applyFont="1" applyFill="1" applyBorder="1" applyAlignment="1">
      <alignment horizontal="center" vertical="center" wrapText="1"/>
    </xf>
    <xf numFmtId="4" fontId="5" fillId="3" borderId="39" xfId="0" applyNumberFormat="1" applyFont="1" applyFill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72" xfId="1" applyFont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75" xfId="1" applyFont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3" fillId="0" borderId="74" xfId="1" applyFont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3" fillId="0" borderId="76" xfId="1" applyFont="1" applyBorder="1" applyAlignment="1">
      <alignment horizontal="center" vertical="center" wrapText="1"/>
    </xf>
    <xf numFmtId="0" fontId="3" fillId="0" borderId="49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4" fontId="5" fillId="3" borderId="41" xfId="1" applyNumberFormat="1" applyFont="1" applyFill="1" applyBorder="1" applyAlignment="1">
      <alignment horizontal="center" vertical="center" wrapText="1"/>
    </xf>
    <xf numFmtId="4" fontId="5" fillId="3" borderId="50" xfId="1" applyNumberFormat="1" applyFont="1" applyFill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67" xfId="0" applyNumberFormat="1" applyFont="1" applyBorder="1" applyAlignment="1">
      <alignment horizontal="center" vertical="center"/>
    </xf>
    <xf numFmtId="4" fontId="5" fillId="3" borderId="77" xfId="0" applyNumberFormat="1" applyFont="1" applyFill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/>
    </xf>
    <xf numFmtId="4" fontId="16" fillId="0" borderId="68" xfId="0" applyNumberFormat="1" applyFont="1" applyBorder="1" applyAlignment="1">
      <alignment horizontal="center" vertical="center" wrapText="1"/>
    </xf>
    <xf numFmtId="4" fontId="16" fillId="0" borderId="70" xfId="0" applyNumberFormat="1" applyFont="1" applyBorder="1" applyAlignment="1">
      <alignment horizontal="center" vertical="center" wrapText="1"/>
    </xf>
    <xf numFmtId="4" fontId="5" fillId="0" borderId="61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164" fontId="5" fillId="0" borderId="51" xfId="1" applyNumberFormat="1" applyFont="1" applyBorder="1" applyAlignment="1">
      <alignment horizontal="center" vertical="center" wrapText="1"/>
    </xf>
    <xf numFmtId="1" fontId="5" fillId="0" borderId="41" xfId="1" applyNumberFormat="1" applyFont="1" applyBorder="1" applyAlignment="1">
      <alignment horizontal="center" vertical="center" wrapText="1"/>
    </xf>
    <xf numFmtId="1" fontId="5" fillId="0" borderId="66" xfId="1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164" fontId="16" fillId="0" borderId="50" xfId="1" applyNumberFormat="1" applyFont="1" applyFill="1" applyBorder="1" applyAlignment="1">
      <alignment horizontal="center" vertical="center" wrapText="1"/>
    </xf>
    <xf numFmtId="164" fontId="16" fillId="0" borderId="51" xfId="1" applyNumberFormat="1" applyFont="1" applyFill="1" applyBorder="1" applyAlignment="1">
      <alignment horizontal="center" vertical="center" wrapText="1"/>
    </xf>
    <xf numFmtId="164" fontId="16" fillId="0" borderId="72" xfId="1" applyNumberFormat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164" fontId="5" fillId="5" borderId="6" xfId="0" applyNumberFormat="1" applyFont="1" applyFill="1" applyBorder="1" applyAlignment="1">
      <alignment horizontal="center" vertical="center" wrapText="1"/>
    </xf>
    <xf numFmtId="0" fontId="5" fillId="5" borderId="41" xfId="1" applyFont="1" applyFill="1" applyBorder="1" applyAlignment="1">
      <alignment horizontal="center" vertical="center" wrapText="1"/>
    </xf>
    <xf numFmtId="164" fontId="5" fillId="5" borderId="41" xfId="0" applyNumberFormat="1" applyFont="1" applyFill="1" applyBorder="1" applyAlignment="1">
      <alignment horizontal="center" vertical="center" wrapText="1"/>
    </xf>
    <xf numFmtId="0" fontId="3" fillId="5" borderId="41" xfId="1" applyFont="1" applyFill="1" applyBorder="1" applyAlignment="1">
      <alignment horizontal="center" vertical="center" wrapText="1"/>
    </xf>
    <xf numFmtId="164" fontId="5" fillId="0" borderId="41" xfId="1" applyNumberFormat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164" fontId="5" fillId="0" borderId="41" xfId="1" applyNumberFormat="1" applyFont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center" vertical="center" wrapText="1"/>
    </xf>
    <xf numFmtId="2" fontId="5" fillId="5" borderId="41" xfId="0" applyNumberFormat="1" applyFont="1" applyFill="1" applyBorder="1" applyAlignment="1">
      <alignment horizontal="center" vertical="center" wrapText="1"/>
    </xf>
    <xf numFmtId="1" fontId="5" fillId="5" borderId="41" xfId="0" applyNumberFormat="1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vertical="center" wrapText="1"/>
    </xf>
    <xf numFmtId="2" fontId="3" fillId="5" borderId="41" xfId="0" applyNumberFormat="1" applyFont="1" applyFill="1" applyBorder="1" applyAlignment="1">
      <alignment horizontal="center" vertical="center" wrapText="1"/>
    </xf>
    <xf numFmtId="2" fontId="5" fillId="5" borderId="60" xfId="0" applyNumberFormat="1" applyFont="1" applyFill="1" applyBorder="1" applyAlignment="1">
      <alignment horizontal="center" vertical="center" wrapText="1"/>
    </xf>
    <xf numFmtId="0" fontId="3" fillId="8" borderId="60" xfId="0" applyFont="1" applyFill="1" applyBorder="1" applyAlignment="1">
      <alignment horizontal="center" vertical="center" wrapText="1"/>
    </xf>
    <xf numFmtId="0" fontId="3" fillId="5" borderId="6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4" fontId="5" fillId="5" borderId="41" xfId="0" applyNumberFormat="1" applyFont="1" applyFill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/>
    </xf>
    <xf numFmtId="4" fontId="5" fillId="0" borderId="41" xfId="0" applyNumberFormat="1" applyFont="1" applyBorder="1" applyAlignment="1">
      <alignment horizontal="center" vertical="center" wrapText="1"/>
    </xf>
    <xf numFmtId="4" fontId="5" fillId="0" borderId="41" xfId="0" applyNumberFormat="1" applyFont="1" applyFill="1" applyBorder="1" applyAlignment="1">
      <alignment horizontal="center" vertical="center" wrapText="1"/>
    </xf>
    <xf numFmtId="2" fontId="5" fillId="3" borderId="41" xfId="1" applyNumberFormat="1" applyFont="1" applyFill="1" applyBorder="1" applyAlignment="1">
      <alignment horizontal="center" vertical="center" wrapText="1"/>
    </xf>
    <xf numFmtId="2" fontId="5" fillId="0" borderId="41" xfId="1" applyNumberFormat="1" applyFont="1" applyBorder="1" applyAlignment="1">
      <alignment horizontal="center" vertical="center" wrapText="1"/>
    </xf>
    <xf numFmtId="2" fontId="5" fillId="0" borderId="41" xfId="1" applyNumberFormat="1" applyFont="1" applyBorder="1" applyAlignment="1">
      <alignment horizontal="center" vertical="center" wrapText="1"/>
    </xf>
    <xf numFmtId="164" fontId="5" fillId="0" borderId="41" xfId="1" applyNumberFormat="1" applyFont="1" applyFill="1" applyBorder="1" applyAlignment="1">
      <alignment horizontal="center" vertical="center" wrapText="1"/>
    </xf>
    <xf numFmtId="4" fontId="16" fillId="0" borderId="41" xfId="0" applyNumberFormat="1" applyFont="1" applyBorder="1" applyAlignment="1">
      <alignment horizontal="center" vertical="center"/>
    </xf>
    <xf numFmtId="4" fontId="16" fillId="0" borderId="41" xfId="0" applyNumberFormat="1" applyFont="1" applyBorder="1" applyAlignment="1">
      <alignment horizontal="center" vertical="center" wrapText="1"/>
    </xf>
    <xf numFmtId="2" fontId="16" fillId="4" borderId="41" xfId="0" applyNumberFormat="1" applyFont="1" applyFill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164" fontId="16" fillId="0" borderId="41" xfId="1" applyNumberFormat="1" applyFont="1" applyFill="1" applyBorder="1" applyAlignment="1">
      <alignment horizontal="center" vertical="center" wrapText="1"/>
    </xf>
    <xf numFmtId="164" fontId="16" fillId="0" borderId="41" xfId="0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51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0" fontId="3" fillId="0" borderId="41" xfId="1" applyFont="1" applyFill="1" applyBorder="1" applyAlignment="1">
      <alignment horizontal="left" vertical="center" wrapText="1"/>
    </xf>
    <xf numFmtId="0" fontId="3" fillId="0" borderId="50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2" fontId="5" fillId="5" borderId="23" xfId="1" applyNumberFormat="1" applyFont="1" applyFill="1" applyBorder="1" applyAlignment="1">
      <alignment horizontal="left" vertical="center" wrapText="1"/>
    </xf>
    <xf numFmtId="0" fontId="3" fillId="0" borderId="50" xfId="1" applyFont="1" applyFill="1" applyBorder="1" applyAlignment="1">
      <alignment horizontal="left" vertical="center" wrapText="1"/>
    </xf>
    <xf numFmtId="4" fontId="5" fillId="0" borderId="41" xfId="1" applyNumberFormat="1" applyFont="1" applyBorder="1" applyAlignment="1">
      <alignment horizontal="center" vertical="center" wrapText="1"/>
    </xf>
    <xf numFmtId="4" fontId="5" fillId="0" borderId="50" xfId="0" applyNumberFormat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4" fontId="5" fillId="4" borderId="41" xfId="1" applyNumberFormat="1" applyFont="1" applyFill="1" applyBorder="1" applyAlignment="1">
      <alignment horizontal="center" vertical="center" wrapText="1"/>
    </xf>
    <xf numFmtId="2" fontId="5" fillId="5" borderId="23" xfId="1" applyNumberFormat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left" vertical="center" wrapText="1"/>
    </xf>
    <xf numFmtId="0" fontId="5" fillId="0" borderId="60" xfId="1" applyFont="1" applyBorder="1" applyAlignment="1">
      <alignment horizontal="center" vertical="center" wrapText="1"/>
    </xf>
    <xf numFmtId="49" fontId="5" fillId="0" borderId="41" xfId="1" applyNumberFormat="1" applyFont="1" applyBorder="1" applyAlignment="1">
      <alignment horizontal="center" vertical="center" wrapText="1"/>
    </xf>
    <xf numFmtId="0" fontId="3" fillId="0" borderId="72" xfId="1" applyFont="1" applyFill="1" applyBorder="1" applyAlignment="1">
      <alignment horizontal="left" vertical="center" wrapText="1"/>
    </xf>
    <xf numFmtId="0" fontId="3" fillId="0" borderId="57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0" fontId="5" fillId="5" borderId="50" xfId="1" applyFont="1" applyFill="1" applyBorder="1" applyAlignment="1">
      <alignment horizontal="left" vertical="center" wrapText="1"/>
    </xf>
    <xf numFmtId="0" fontId="3" fillId="5" borderId="76" xfId="1" applyFont="1" applyFill="1" applyBorder="1" applyAlignment="1">
      <alignment horizontal="center" vertical="center" wrapText="1"/>
    </xf>
    <xf numFmtId="0" fontId="3" fillId="8" borderId="60" xfId="1" applyFont="1" applyFill="1" applyBorder="1" applyAlignment="1">
      <alignment horizontal="center" vertical="center" wrapText="1"/>
    </xf>
    <xf numFmtId="164" fontId="5" fillId="5" borderId="50" xfId="0" applyNumberFormat="1" applyFont="1" applyFill="1" applyBorder="1" applyAlignment="1">
      <alignment horizontal="center" vertical="center" wrapText="1"/>
    </xf>
    <xf numFmtId="164" fontId="16" fillId="0" borderId="58" xfId="1" applyNumberFormat="1" applyFont="1" applyBorder="1" applyAlignment="1">
      <alignment horizontal="center" vertical="center" wrapText="1"/>
    </xf>
    <xf numFmtId="164" fontId="16" fillId="0" borderId="60" xfId="1" applyNumberFormat="1" applyFont="1" applyBorder="1" applyAlignment="1">
      <alignment horizontal="center" vertical="center" wrapText="1"/>
    </xf>
    <xf numFmtId="164" fontId="16" fillId="0" borderId="59" xfId="1" applyNumberFormat="1" applyFont="1" applyBorder="1" applyAlignment="1">
      <alignment horizontal="center" vertical="center" wrapText="1"/>
    </xf>
    <xf numFmtId="164" fontId="5" fillId="5" borderId="26" xfId="0" applyNumberFormat="1" applyFont="1" applyFill="1" applyBorder="1" applyAlignment="1">
      <alignment horizontal="center" vertical="center" wrapText="1"/>
    </xf>
    <xf numFmtId="164" fontId="5" fillId="5" borderId="72" xfId="0" applyNumberFormat="1" applyFont="1" applyFill="1" applyBorder="1" applyAlignment="1">
      <alignment horizontal="center" vertical="center" wrapText="1"/>
    </xf>
    <xf numFmtId="164" fontId="5" fillId="5" borderId="58" xfId="0" applyNumberFormat="1" applyFont="1" applyFill="1" applyBorder="1" applyAlignment="1">
      <alignment horizontal="center" vertical="center" wrapText="1"/>
    </xf>
    <xf numFmtId="2" fontId="5" fillId="5" borderId="65" xfId="0" applyNumberFormat="1" applyFont="1" applyFill="1" applyBorder="1" applyAlignment="1">
      <alignment horizontal="center" vertical="center" wrapText="1"/>
    </xf>
    <xf numFmtId="2" fontId="5" fillId="5" borderId="72" xfId="1" applyNumberFormat="1" applyFont="1" applyFill="1" applyBorder="1" applyAlignment="1">
      <alignment horizontal="center" vertical="center" wrapText="1"/>
    </xf>
    <xf numFmtId="0" fontId="3" fillId="5" borderId="50" xfId="1" applyFont="1" applyFill="1" applyBorder="1" applyAlignment="1">
      <alignment horizontal="center" vertical="center" wrapText="1"/>
    </xf>
    <xf numFmtId="4" fontId="5" fillId="5" borderId="72" xfId="0" applyNumberFormat="1" applyFont="1" applyFill="1" applyBorder="1" applyAlignment="1">
      <alignment horizontal="center" vertical="center" wrapText="1"/>
    </xf>
    <xf numFmtId="2" fontId="5" fillId="4" borderId="39" xfId="0" applyNumberFormat="1" applyFont="1" applyFill="1" applyBorder="1" applyAlignment="1">
      <alignment horizontal="center" vertical="center" wrapText="1"/>
    </xf>
    <xf numFmtId="2" fontId="5" fillId="5" borderId="73" xfId="0" applyNumberFormat="1" applyFont="1" applyFill="1" applyBorder="1" applyAlignment="1">
      <alignment horizontal="center" vertical="center" wrapText="1"/>
    </xf>
    <xf numFmtId="2" fontId="5" fillId="4" borderId="73" xfId="0" applyNumberFormat="1" applyFont="1" applyFill="1" applyBorder="1" applyAlignment="1">
      <alignment horizontal="center" vertical="center" wrapText="1"/>
    </xf>
    <xf numFmtId="2" fontId="5" fillId="4" borderId="77" xfId="0" applyNumberFormat="1" applyFont="1" applyFill="1" applyBorder="1" applyAlignment="1">
      <alignment horizontal="center" vertical="center" wrapText="1"/>
    </xf>
    <xf numFmtId="2" fontId="5" fillId="5" borderId="78" xfId="0" applyNumberFormat="1" applyFont="1" applyFill="1" applyBorder="1" applyAlignment="1">
      <alignment horizontal="center" vertical="center" wrapText="1"/>
    </xf>
    <xf numFmtId="4" fontId="5" fillId="5" borderId="50" xfId="0" applyNumberFormat="1" applyFont="1" applyFill="1" applyBorder="1" applyAlignment="1">
      <alignment horizontal="center" vertical="center" wrapText="1"/>
    </xf>
    <xf numFmtId="4" fontId="5" fillId="0" borderId="51" xfId="1" applyNumberFormat="1" applyFont="1" applyBorder="1" applyAlignment="1">
      <alignment horizontal="center" vertical="center" wrapText="1"/>
    </xf>
    <xf numFmtId="0" fontId="2" fillId="0" borderId="58" xfId="1" applyFont="1" applyBorder="1"/>
    <xf numFmtId="2" fontId="3" fillId="0" borderId="0" xfId="1" applyNumberFormat="1" applyFont="1" applyFill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71" xfId="1" applyFont="1" applyFill="1" applyBorder="1" applyAlignment="1">
      <alignment horizontal="center"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3" fillId="0" borderId="72" xfId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left" vertical="center" wrapText="1"/>
    </xf>
    <xf numFmtId="164" fontId="16" fillId="0" borderId="60" xfId="1" applyNumberFormat="1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51" xfId="1" applyFont="1" applyFill="1" applyBorder="1" applyAlignment="1">
      <alignment horizontal="left" vertical="center" wrapText="1"/>
    </xf>
    <xf numFmtId="164" fontId="16" fillId="0" borderId="57" xfId="1" applyNumberFormat="1" applyFont="1" applyFill="1" applyBorder="1" applyAlignment="1">
      <alignment horizontal="center" vertical="center" wrapText="1"/>
    </xf>
    <xf numFmtId="0" fontId="17" fillId="0" borderId="72" xfId="1" applyFont="1" applyFill="1" applyBorder="1" applyAlignment="1">
      <alignment horizontal="left" vertical="center" wrapText="1"/>
    </xf>
    <xf numFmtId="164" fontId="16" fillId="0" borderId="58" xfId="1" applyNumberFormat="1" applyFont="1" applyFill="1" applyBorder="1" applyAlignment="1">
      <alignment horizontal="center" vertical="center" wrapText="1"/>
    </xf>
    <xf numFmtId="0" fontId="17" fillId="0" borderId="50" xfId="1" applyFont="1" applyFill="1" applyBorder="1" applyAlignment="1">
      <alignment horizontal="left" vertical="center" wrapText="1"/>
    </xf>
    <xf numFmtId="164" fontId="16" fillId="0" borderId="59" xfId="1" applyNumberFormat="1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50" xfId="1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1" xfId="1" applyFont="1" applyFill="1" applyBorder="1" applyAlignment="1">
      <alignment horizontal="left" vertical="center" wrapText="1"/>
    </xf>
    <xf numFmtId="164" fontId="16" fillId="0" borderId="57" xfId="1" applyNumberFormat="1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1" xfId="1" applyFont="1" applyFill="1" applyBorder="1" applyAlignment="1">
      <alignment horizontal="center" vertical="center" wrapText="1"/>
    </xf>
    <xf numFmtId="0" fontId="17" fillId="0" borderId="50" xfId="1" applyFont="1" applyFill="1" applyBorder="1" applyAlignment="1">
      <alignment horizontal="left" vertical="center" wrapText="1"/>
    </xf>
    <xf numFmtId="164" fontId="16" fillId="0" borderId="59" xfId="1" applyNumberFormat="1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72" xfId="1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 wrapText="1"/>
    </xf>
    <xf numFmtId="0" fontId="17" fillId="0" borderId="47" xfId="1" applyFont="1" applyFill="1" applyBorder="1" applyAlignment="1">
      <alignment horizontal="left" vertical="center" wrapText="1"/>
    </xf>
    <xf numFmtId="164" fontId="16" fillId="0" borderId="75" xfId="1" applyNumberFormat="1" applyFont="1" applyFill="1" applyBorder="1" applyAlignment="1">
      <alignment horizontal="center" vertical="center" wrapText="1"/>
    </xf>
    <xf numFmtId="0" fontId="17" fillId="0" borderId="48" xfId="1" applyFont="1" applyFill="1" applyBorder="1" applyAlignment="1">
      <alignment horizontal="left" vertical="center" wrapText="1"/>
    </xf>
    <xf numFmtId="164" fontId="16" fillId="0" borderId="74" xfId="1" applyNumberFormat="1" applyFont="1" applyFill="1" applyBorder="1" applyAlignment="1">
      <alignment horizontal="center" vertical="center" wrapText="1"/>
    </xf>
    <xf numFmtId="0" fontId="17" fillId="0" borderId="49" xfId="1" applyFont="1" applyFill="1" applyBorder="1" applyAlignment="1">
      <alignment horizontal="left" vertical="center" wrapText="1"/>
    </xf>
    <xf numFmtId="164" fontId="16" fillId="0" borderId="76" xfId="1" applyNumberFormat="1" applyFont="1" applyFill="1" applyBorder="1" applyAlignment="1">
      <alignment horizontal="center" vertical="center" wrapText="1"/>
    </xf>
    <xf numFmtId="0" fontId="17" fillId="0" borderId="66" xfId="1" applyFont="1" applyFill="1" applyBorder="1" applyAlignment="1">
      <alignment horizontal="center" vertical="center" wrapText="1"/>
    </xf>
    <xf numFmtId="0" fontId="17" fillId="0" borderId="48" xfId="1" applyFont="1" applyFill="1" applyBorder="1" applyAlignment="1">
      <alignment horizontal="center" vertical="center" wrapText="1"/>
    </xf>
    <xf numFmtId="0" fontId="17" fillId="0" borderId="71" xfId="1" applyFont="1" applyFill="1" applyBorder="1" applyAlignment="1">
      <alignment horizontal="center" vertical="center" wrapText="1"/>
    </xf>
    <xf numFmtId="0" fontId="17" fillId="0" borderId="51" xfId="1" applyFont="1" applyFill="1" applyBorder="1" applyAlignment="1">
      <alignment horizontal="center" vertical="center" wrapText="1"/>
    </xf>
    <xf numFmtId="0" fontId="17" fillId="0" borderId="72" xfId="1" applyFont="1" applyFill="1" applyBorder="1" applyAlignment="1">
      <alignment horizontal="center" vertical="center" wrapText="1"/>
    </xf>
    <xf numFmtId="0" fontId="17" fillId="0" borderId="50" xfId="1" applyFont="1" applyFill="1" applyBorder="1" applyAlignment="1">
      <alignment horizontal="center" vertical="center" wrapText="1"/>
    </xf>
    <xf numFmtId="164" fontId="16" fillId="0" borderId="60" xfId="0" applyNumberFormat="1" applyFont="1" applyFill="1" applyBorder="1" applyAlignment="1">
      <alignment horizontal="center" vertical="center" wrapText="1"/>
    </xf>
    <xf numFmtId="0" fontId="17" fillId="0" borderId="72" xfId="1" applyFont="1" applyFill="1" applyBorder="1" applyAlignment="1">
      <alignment horizontal="left" vertical="center" wrapText="1"/>
    </xf>
    <xf numFmtId="164" fontId="16" fillId="0" borderId="58" xfId="1" applyNumberFormat="1" applyFont="1" applyFill="1" applyBorder="1" applyAlignment="1">
      <alignment horizontal="center" vertical="center" wrapText="1"/>
    </xf>
    <xf numFmtId="2" fontId="16" fillId="4" borderId="39" xfId="0" applyNumberFormat="1" applyFont="1" applyFill="1" applyBorder="1" applyAlignment="1">
      <alignment horizontal="center" vertical="center" wrapText="1"/>
    </xf>
    <xf numFmtId="4" fontId="16" fillId="3" borderId="50" xfId="0" applyNumberFormat="1" applyFont="1" applyFill="1" applyBorder="1" applyAlignment="1">
      <alignment horizontal="center" vertical="center" wrapText="1"/>
    </xf>
    <xf numFmtId="4" fontId="16" fillId="0" borderId="50" xfId="0" applyNumberFormat="1" applyFont="1" applyBorder="1" applyAlignment="1">
      <alignment horizontal="center" vertical="center" wrapText="1"/>
    </xf>
    <xf numFmtId="2" fontId="16" fillId="4" borderId="73" xfId="0" applyNumberFormat="1" applyFont="1" applyFill="1" applyBorder="1" applyAlignment="1">
      <alignment horizontal="center" vertical="center" wrapText="1"/>
    </xf>
    <xf numFmtId="4" fontId="16" fillId="3" borderId="72" xfId="1" applyNumberFormat="1" applyFont="1" applyFill="1" applyBorder="1" applyAlignment="1">
      <alignment horizontal="center" vertical="center" wrapText="1"/>
    </xf>
    <xf numFmtId="4" fontId="16" fillId="0" borderId="41" xfId="1" applyNumberFormat="1" applyFont="1" applyBorder="1" applyAlignment="1">
      <alignment horizontal="center" vertical="center" wrapText="1"/>
    </xf>
    <xf numFmtId="4" fontId="16" fillId="3" borderId="51" xfId="0" applyNumberFormat="1" applyFont="1" applyFill="1" applyBorder="1" applyAlignment="1">
      <alignment horizontal="center" vertical="center" wrapText="1"/>
    </xf>
    <xf numFmtId="4" fontId="16" fillId="3" borderId="72" xfId="0" applyNumberFormat="1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Border="1" applyAlignment="1">
      <alignment horizontal="center" vertical="center" wrapText="1"/>
    </xf>
    <xf numFmtId="2" fontId="16" fillId="4" borderId="55" xfId="0" applyNumberFormat="1" applyFont="1" applyFill="1" applyBorder="1" applyAlignment="1">
      <alignment horizontal="center" vertical="center" wrapText="1"/>
    </xf>
    <xf numFmtId="4" fontId="16" fillId="9" borderId="41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Border="1" applyAlignment="1">
      <alignment horizontal="center" vertical="center" wrapText="1"/>
    </xf>
    <xf numFmtId="4" fontId="16" fillId="0" borderId="49" xfId="0" applyNumberFormat="1" applyFont="1" applyBorder="1" applyAlignment="1">
      <alignment horizontal="center" vertical="center" wrapText="1"/>
    </xf>
    <xf numFmtId="4" fontId="16" fillId="0" borderId="51" xfId="0" applyNumberFormat="1" applyFont="1" applyBorder="1" applyAlignment="1">
      <alignment horizontal="center" vertical="center" wrapText="1"/>
    </xf>
    <xf numFmtId="4" fontId="16" fillId="0" borderId="72" xfId="0" applyNumberFormat="1" applyFont="1" applyBorder="1" applyAlignment="1">
      <alignment horizontal="center" vertical="center" wrapText="1"/>
    </xf>
    <xf numFmtId="4" fontId="16" fillId="0" borderId="50" xfId="0" applyNumberFormat="1" applyFont="1" applyBorder="1" applyAlignment="1">
      <alignment horizontal="center" vertical="center" wrapText="1"/>
    </xf>
    <xf numFmtId="4" fontId="16" fillId="8" borderId="41" xfId="0" applyNumberFormat="1" applyFont="1" applyFill="1" applyBorder="1" applyAlignment="1">
      <alignment horizontal="center" vertical="center" wrapText="1"/>
    </xf>
    <xf numFmtId="4" fontId="16" fillId="8" borderId="41" xfId="1" applyNumberFormat="1" applyFont="1" applyFill="1" applyBorder="1" applyAlignment="1">
      <alignment horizontal="center" vertical="center" wrapText="1"/>
    </xf>
    <xf numFmtId="4" fontId="16" fillId="0" borderId="72" xfId="0" applyNumberFormat="1" applyFont="1" applyBorder="1" applyAlignment="1">
      <alignment horizontal="center" vertical="center" wrapText="1"/>
    </xf>
    <xf numFmtId="2" fontId="16" fillId="4" borderId="78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3" fillId="0" borderId="24" xfId="0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right" vertical="center" wrapText="1"/>
    </xf>
    <xf numFmtId="0" fontId="5" fillId="5" borderId="79" xfId="0" applyFont="1" applyFill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164" fontId="13" fillId="0" borderId="51" xfId="1" applyNumberFormat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4" fontId="6" fillId="4" borderId="51" xfId="1" applyNumberFormat="1" applyFont="1" applyFill="1" applyBorder="1" applyAlignment="1">
      <alignment horizontal="center" vertical="center" wrapText="1"/>
    </xf>
    <xf numFmtId="4" fontId="6" fillId="0" borderId="51" xfId="1" applyNumberFormat="1" applyFont="1" applyBorder="1" applyAlignment="1">
      <alignment horizontal="center" vertical="center" wrapText="1"/>
    </xf>
    <xf numFmtId="4" fontId="16" fillId="0" borderId="51" xfId="0" applyNumberFormat="1" applyFont="1" applyBorder="1" applyAlignment="1">
      <alignment horizontal="center" vertical="center" wrapText="1"/>
    </xf>
    <xf numFmtId="2" fontId="6" fillId="4" borderId="51" xfId="1" applyNumberFormat="1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4" fontId="16" fillId="4" borderId="41" xfId="0" applyNumberFormat="1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5" xfId="1" applyNumberFormat="1" applyFont="1" applyBorder="1" applyAlignment="1">
      <alignment horizontal="center" vertical="center" wrapText="1"/>
    </xf>
    <xf numFmtId="4" fontId="5" fillId="0" borderId="6" xfId="1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9" xfId="1" applyNumberFormat="1" applyFont="1" applyBorder="1" applyAlignment="1">
      <alignment horizontal="center" vertical="center" wrapText="1"/>
    </xf>
    <xf numFmtId="4" fontId="5" fillId="0" borderId="23" xfId="1" applyNumberFormat="1" applyFont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0" fontId="3" fillId="0" borderId="82" xfId="1" applyFont="1" applyFill="1" applyBorder="1" applyAlignment="1">
      <alignment horizontal="center" vertical="center" wrapText="1"/>
    </xf>
    <xf numFmtId="0" fontId="3" fillId="0" borderId="83" xfId="1" applyFont="1" applyFill="1" applyBorder="1" applyAlignment="1">
      <alignment horizontal="center" vertical="center" wrapText="1"/>
    </xf>
    <xf numFmtId="0" fontId="3" fillId="0" borderId="84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64" fontId="5" fillId="0" borderId="16" xfId="1" applyNumberFormat="1" applyFont="1" applyFill="1" applyBorder="1" applyAlignment="1">
      <alignment horizontal="center" vertical="center" wrapText="1"/>
    </xf>
    <xf numFmtId="164" fontId="5" fillId="0" borderId="51" xfId="1" applyNumberFormat="1" applyFont="1" applyFill="1" applyBorder="1" applyAlignment="1">
      <alignment horizontal="center" vertical="center" wrapText="1"/>
    </xf>
    <xf numFmtId="164" fontId="5" fillId="0" borderId="72" xfId="1" applyNumberFormat="1" applyFont="1" applyFill="1" applyBorder="1" applyAlignment="1">
      <alignment horizontal="center" vertical="center" wrapText="1"/>
    </xf>
    <xf numFmtId="164" fontId="5" fillId="0" borderId="50" xfId="1" applyNumberFormat="1" applyFont="1" applyFill="1" applyBorder="1" applyAlignment="1">
      <alignment horizontal="center" vertical="center" wrapText="1"/>
    </xf>
    <xf numFmtId="164" fontId="5" fillId="0" borderId="47" xfId="1" applyNumberFormat="1" applyFont="1" applyFill="1" applyBorder="1" applyAlignment="1">
      <alignment horizontal="center" vertical="center" wrapText="1"/>
    </xf>
    <xf numFmtId="164" fontId="5" fillId="0" borderId="48" xfId="1" applyNumberFormat="1" applyFont="1" applyFill="1" applyBorder="1" applyAlignment="1">
      <alignment horizontal="center" vertical="center" wrapText="1"/>
    </xf>
    <xf numFmtId="164" fontId="5" fillId="0" borderId="49" xfId="1" applyNumberFormat="1" applyFont="1" applyFill="1" applyBorder="1" applyAlignment="1">
      <alignment horizontal="center" vertical="center" wrapText="1"/>
    </xf>
    <xf numFmtId="164" fontId="5" fillId="0" borderId="71" xfId="1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center" vertical="center" wrapText="1"/>
    </xf>
    <xf numFmtId="164" fontId="16" fillId="0" borderId="6" xfId="1" applyNumberFormat="1" applyFont="1" applyFill="1" applyBorder="1" applyAlignment="1">
      <alignment horizontal="center" vertical="center" wrapText="1"/>
    </xf>
    <xf numFmtId="164" fontId="16" fillId="0" borderId="2" xfId="3" applyNumberFormat="1" applyFont="1" applyFill="1" applyBorder="1" applyAlignment="1" applyProtection="1">
      <alignment horizontal="center" vertical="center" wrapText="1"/>
    </xf>
    <xf numFmtId="164" fontId="16" fillId="5" borderId="2" xfId="0" applyNumberFormat="1" applyFont="1" applyFill="1" applyBorder="1" applyAlignment="1">
      <alignment horizontal="center" vertical="center" wrapText="1"/>
    </xf>
    <xf numFmtId="164" fontId="17" fillId="5" borderId="2" xfId="0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center" vertical="center" wrapText="1"/>
    </xf>
    <xf numFmtId="4" fontId="16" fillId="0" borderId="2" xfId="1" applyNumberFormat="1" applyFont="1" applyBorder="1" applyAlignment="1">
      <alignment horizontal="center" vertical="center" wrapText="1"/>
    </xf>
    <xf numFmtId="4" fontId="16" fillId="3" borderId="2" xfId="1" applyNumberFormat="1" applyFont="1" applyFill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4" fontId="16" fillId="0" borderId="5" xfId="1" applyNumberFormat="1" applyFont="1" applyBorder="1" applyAlignment="1">
      <alignment horizontal="center" vertical="center" wrapText="1"/>
    </xf>
    <xf numFmtId="4" fontId="16" fillId="0" borderId="6" xfId="1" applyNumberFormat="1" applyFont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2" fontId="16" fillId="5" borderId="2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2"/>
    <cellStyle name="Процентный 2" xfId="3"/>
    <cellStyle name="Процент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Татьяна Перепелкина" id="{F68C9272-7463-56A5-7BAF-75CCB0873F6E}" userId="46303888" providerId="Teamlab"/>
</personList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3" dT="2024-04-15T08:59:15.18Z" personId="{F68C9272-7463-56A5-7BAF-75CCB0873F6E}" id="{60E8715C-8400-C28A-E784-327DCC2C07F8}" done="0">
    <text xml:space="preserve">сделать по образцу
</text>
  </threadedComment>
  <threadedComment ref="F44" dT="2024-04-15T08:59:15.18Z" personId="{F68C9272-7463-56A5-7BAF-75CCB0873F6E}" id="{F652D7A3-9968-EA14-E0AB-94FA42E349A4}" done="0">
    <text xml:space="preserve">сделать по образцу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45"/>
  <sheetViews>
    <sheetView tabSelected="1" zoomScale="60" workbookViewId="0">
      <pane xSplit="2" ySplit="2" topLeftCell="C75" activePane="bottomRight" state="frozen"/>
      <selection activeCell="F48" sqref="F48"/>
      <selection pane="topRight"/>
      <selection pane="bottomLeft"/>
      <selection pane="bottomRight" activeCell="D4" sqref="D4"/>
    </sheetView>
  </sheetViews>
  <sheetFormatPr defaultColWidth="9.140625" defaultRowHeight="18.75" x14ac:dyDescent="0.2"/>
  <cols>
    <col min="1" max="1" width="8.28515625" style="1" customWidth="1"/>
    <col min="2" max="2" width="44.42578125" style="1" customWidth="1"/>
    <col min="3" max="3" width="29.7109375" style="2" customWidth="1"/>
    <col min="4" max="4" width="26.5703125" style="2" customWidth="1"/>
    <col min="5" max="5" width="8.28515625" style="1" customWidth="1"/>
    <col min="6" max="6" width="49.5703125" style="1" customWidth="1"/>
    <col min="7" max="7" width="22.5703125" style="185" customWidth="1"/>
    <col min="8" max="8" width="27.5703125" style="185" customWidth="1"/>
    <col min="9" max="9" width="24.7109375" style="6" customWidth="1"/>
    <col min="10" max="257" width="9.140625" style="4"/>
  </cols>
  <sheetData>
    <row r="1" spans="1:74" ht="81.75" customHeight="1" thickBot="1" x14ac:dyDescent="0.25">
      <c r="A1" s="4"/>
      <c r="B1" s="142" t="s">
        <v>0</v>
      </c>
      <c r="C1" s="142"/>
      <c r="D1" s="142"/>
      <c r="E1" s="142"/>
      <c r="F1" s="142"/>
      <c r="G1" s="142"/>
      <c r="H1" s="142"/>
      <c r="I1" s="142"/>
    </row>
    <row r="2" spans="1:74" s="7" customFormat="1" ht="135" customHeight="1" thickTop="1" thickBot="1" x14ac:dyDescent="0.3">
      <c r="A2" s="8" t="s">
        <v>1</v>
      </c>
      <c r="B2" s="9" t="s">
        <v>2</v>
      </c>
      <c r="C2" s="10" t="s">
        <v>3</v>
      </c>
      <c r="D2" s="11" t="s">
        <v>4</v>
      </c>
      <c r="E2" s="8" t="s">
        <v>1</v>
      </c>
      <c r="F2" s="8" t="s">
        <v>5</v>
      </c>
      <c r="G2" s="179" t="s">
        <v>6</v>
      </c>
      <c r="H2" s="180" t="s">
        <v>7</v>
      </c>
      <c r="I2" s="12" t="s">
        <v>8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</row>
    <row r="3" spans="1:74" s="15" customFormat="1" ht="123.75" customHeight="1" x14ac:dyDescent="0.2">
      <c r="A3" s="16">
        <v>1</v>
      </c>
      <c r="B3" s="174" t="s">
        <v>9</v>
      </c>
      <c r="C3" s="17">
        <v>3.3</v>
      </c>
      <c r="D3" s="168" t="s">
        <v>10</v>
      </c>
      <c r="E3" s="169">
        <v>1</v>
      </c>
      <c r="F3" s="170" t="s">
        <v>11</v>
      </c>
      <c r="G3" s="181">
        <v>105265.72</v>
      </c>
      <c r="H3" s="178">
        <v>56166.07</v>
      </c>
      <c r="I3" s="171">
        <f t="shared" ref="I3:I8" si="0">G3/H3</f>
        <v>1.8741870314230638</v>
      </c>
    </row>
    <row r="4" spans="1:74" s="15" customFormat="1" ht="93.75" x14ac:dyDescent="0.2">
      <c r="A4" s="16">
        <v>2</v>
      </c>
      <c r="B4" s="174" t="s">
        <v>12</v>
      </c>
      <c r="C4" s="17">
        <v>3.8</v>
      </c>
      <c r="D4" s="18" t="s">
        <v>10</v>
      </c>
      <c r="E4" s="16">
        <v>2</v>
      </c>
      <c r="F4" s="19" t="s">
        <v>13</v>
      </c>
      <c r="G4" s="31">
        <v>113051.62</v>
      </c>
      <c r="H4" s="122">
        <v>57955.7</v>
      </c>
      <c r="I4" s="20">
        <f t="shared" si="0"/>
        <v>1.950655759485262</v>
      </c>
    </row>
    <row r="5" spans="1:74" ht="150" x14ac:dyDescent="0.2">
      <c r="A5" s="16">
        <v>3</v>
      </c>
      <c r="B5" s="174" t="s">
        <v>14</v>
      </c>
      <c r="C5" s="17">
        <v>3.5</v>
      </c>
      <c r="D5" s="18" t="s">
        <v>10</v>
      </c>
      <c r="E5" s="16">
        <v>3</v>
      </c>
      <c r="F5" s="19" t="s">
        <v>15</v>
      </c>
      <c r="G5" s="31">
        <v>113776.72</v>
      </c>
      <c r="H5" s="122">
        <v>56830.33</v>
      </c>
      <c r="I5" s="20">
        <f t="shared" si="0"/>
        <v>2.0020422193571634</v>
      </c>
    </row>
    <row r="6" spans="1:74" ht="93.75" x14ac:dyDescent="0.2">
      <c r="A6" s="16">
        <v>4</v>
      </c>
      <c r="B6" s="174" t="s">
        <v>16</v>
      </c>
      <c r="C6" s="17">
        <v>3.6</v>
      </c>
      <c r="D6" s="18" t="s">
        <v>10</v>
      </c>
      <c r="E6" s="16">
        <v>4</v>
      </c>
      <c r="F6" s="22" t="s">
        <v>17</v>
      </c>
      <c r="G6" s="31">
        <v>106942.52</v>
      </c>
      <c r="H6" s="122">
        <v>57495.89</v>
      </c>
      <c r="I6" s="20">
        <f t="shared" si="0"/>
        <v>1.8600028628133247</v>
      </c>
    </row>
    <row r="7" spans="1:74" ht="112.5" x14ac:dyDescent="0.2">
      <c r="A7" s="16">
        <v>5</v>
      </c>
      <c r="B7" s="174" t="s">
        <v>18</v>
      </c>
      <c r="C7" s="17">
        <v>4</v>
      </c>
      <c r="D7" s="18" t="s">
        <v>10</v>
      </c>
      <c r="E7" s="16">
        <v>5</v>
      </c>
      <c r="F7" s="22" t="s">
        <v>19</v>
      </c>
      <c r="G7" s="31">
        <v>153809.35</v>
      </c>
      <c r="H7" s="122">
        <v>65023.31</v>
      </c>
      <c r="I7" s="20">
        <f t="shared" si="0"/>
        <v>2.3654494057592581</v>
      </c>
    </row>
    <row r="8" spans="1:74" ht="93.75" x14ac:dyDescent="0.2">
      <c r="A8" s="16">
        <v>6</v>
      </c>
      <c r="B8" s="174" t="s">
        <v>20</v>
      </c>
      <c r="C8" s="17">
        <v>3.3</v>
      </c>
      <c r="D8" s="18" t="s">
        <v>10</v>
      </c>
      <c r="E8" s="16">
        <v>6</v>
      </c>
      <c r="F8" s="22" t="s">
        <v>21</v>
      </c>
      <c r="G8" s="31">
        <v>110126.59</v>
      </c>
      <c r="H8" s="122">
        <v>59845.07</v>
      </c>
      <c r="I8" s="20">
        <f t="shared" si="0"/>
        <v>1.8401948564852544</v>
      </c>
    </row>
    <row r="9" spans="1:74" ht="93.75" x14ac:dyDescent="0.2">
      <c r="A9" s="22">
        <v>7</v>
      </c>
      <c r="B9" s="175" t="s">
        <v>22</v>
      </c>
      <c r="C9" s="10">
        <v>3.5</v>
      </c>
      <c r="D9" s="11" t="s">
        <v>10</v>
      </c>
      <c r="E9" s="16">
        <v>7</v>
      </c>
      <c r="F9" s="19" t="s">
        <v>23</v>
      </c>
      <c r="G9" s="131">
        <v>99477.45</v>
      </c>
      <c r="H9" s="30">
        <v>58247.38</v>
      </c>
      <c r="I9" s="20">
        <f t="shared" ref="I9:I11" si="1">G9/H9</f>
        <v>1.7078441983141559</v>
      </c>
    </row>
    <row r="10" spans="1:74" ht="131.25" x14ac:dyDescent="0.2">
      <c r="A10" s="16">
        <v>8</v>
      </c>
      <c r="B10" s="174" t="s">
        <v>24</v>
      </c>
      <c r="C10" s="17">
        <v>3.7</v>
      </c>
      <c r="D10" s="18" t="s">
        <v>10</v>
      </c>
      <c r="E10" s="16">
        <v>8</v>
      </c>
      <c r="F10" s="19" t="s">
        <v>25</v>
      </c>
      <c r="G10" s="31">
        <v>122432.87</v>
      </c>
      <c r="H10" s="122">
        <v>61188.9</v>
      </c>
      <c r="I10" s="20">
        <f t="shared" si="1"/>
        <v>2.0008999998365717</v>
      </c>
    </row>
    <row r="11" spans="1:74" ht="99" customHeight="1" x14ac:dyDescent="0.2">
      <c r="A11" s="16">
        <v>9</v>
      </c>
      <c r="B11" s="174" t="s">
        <v>26</v>
      </c>
      <c r="C11" s="17">
        <v>3.4</v>
      </c>
      <c r="D11" s="18" t="s">
        <v>10</v>
      </c>
      <c r="E11" s="16">
        <v>9</v>
      </c>
      <c r="F11" s="23" t="s">
        <v>27</v>
      </c>
      <c r="G11" s="31">
        <v>103492</v>
      </c>
      <c r="H11" s="122">
        <v>57886.37</v>
      </c>
      <c r="I11" s="20">
        <f t="shared" si="1"/>
        <v>1.787847467374444</v>
      </c>
    </row>
    <row r="12" spans="1:74" ht="93.75" x14ac:dyDescent="0.2">
      <c r="A12" s="22">
        <v>10</v>
      </c>
      <c r="B12" s="175" t="s">
        <v>28</v>
      </c>
      <c r="C12" s="10">
        <v>3.6</v>
      </c>
      <c r="D12" s="11" t="s">
        <v>10</v>
      </c>
      <c r="E12" s="16">
        <v>10</v>
      </c>
      <c r="F12" s="22" t="s">
        <v>538</v>
      </c>
      <c r="G12" s="131">
        <v>104723.75</v>
      </c>
      <c r="H12" s="30">
        <v>50491.51</v>
      </c>
      <c r="I12" s="20">
        <f>G12/$H$12:$H$12</f>
        <v>2.074086316689677</v>
      </c>
    </row>
    <row r="13" spans="1:74" ht="93.75" x14ac:dyDescent="0.2">
      <c r="A13" s="16">
        <v>11</v>
      </c>
      <c r="B13" s="174" t="s">
        <v>29</v>
      </c>
      <c r="C13" s="173">
        <v>4.0999999999999996</v>
      </c>
      <c r="D13" s="18" t="s">
        <v>10</v>
      </c>
      <c r="E13" s="16">
        <v>11</v>
      </c>
      <c r="F13" s="19" t="s">
        <v>30</v>
      </c>
      <c r="G13" s="31">
        <v>127370.53</v>
      </c>
      <c r="H13" s="122">
        <v>60903.01</v>
      </c>
      <c r="I13" s="20">
        <f t="shared" ref="I13:I37" si="2">G13/H13</f>
        <v>2.0913667485400147</v>
      </c>
    </row>
    <row r="14" spans="1:74" ht="75" x14ac:dyDescent="0.2">
      <c r="A14" s="16">
        <v>12</v>
      </c>
      <c r="B14" s="174" t="s">
        <v>31</v>
      </c>
      <c r="C14" s="17">
        <v>3.3</v>
      </c>
      <c r="D14" s="18" t="s">
        <v>10</v>
      </c>
      <c r="E14" s="16">
        <v>12</v>
      </c>
      <c r="F14" s="24" t="s">
        <v>32</v>
      </c>
      <c r="G14" s="31">
        <v>98675.77</v>
      </c>
      <c r="H14" s="122">
        <v>58013.27</v>
      </c>
      <c r="I14" s="20">
        <f t="shared" si="2"/>
        <v>1.7009172211806025</v>
      </c>
    </row>
    <row r="15" spans="1:74" ht="36.75" customHeight="1" x14ac:dyDescent="0.2">
      <c r="A15" s="136">
        <v>13</v>
      </c>
      <c r="B15" s="177" t="s">
        <v>33</v>
      </c>
      <c r="C15" s="141">
        <v>3.4</v>
      </c>
      <c r="D15" s="137" t="s">
        <v>10</v>
      </c>
      <c r="E15" s="25"/>
      <c r="F15" s="22" t="s">
        <v>34</v>
      </c>
      <c r="G15" s="132">
        <v>125258.39</v>
      </c>
      <c r="H15" s="138">
        <v>55473.56</v>
      </c>
      <c r="I15" s="20">
        <f>G15/H15</f>
        <v>2.2579836231891375</v>
      </c>
    </row>
    <row r="16" spans="1:74" ht="36.75" customHeight="1" x14ac:dyDescent="0.2">
      <c r="A16" s="136"/>
      <c r="B16" s="177"/>
      <c r="C16" s="141"/>
      <c r="D16" s="137"/>
      <c r="E16" s="25">
        <v>13</v>
      </c>
      <c r="F16" s="22" t="s">
        <v>35</v>
      </c>
      <c r="G16" s="132">
        <v>97293.18</v>
      </c>
      <c r="H16" s="139"/>
      <c r="I16" s="20">
        <f>G16/H15</f>
        <v>1.7538658056198304</v>
      </c>
    </row>
    <row r="17" spans="1:9" ht="36.75" customHeight="1" x14ac:dyDescent="0.2">
      <c r="A17" s="136"/>
      <c r="B17" s="177"/>
      <c r="C17" s="141"/>
      <c r="D17" s="137"/>
      <c r="E17" s="25">
        <v>14</v>
      </c>
      <c r="F17" s="22" t="s">
        <v>36</v>
      </c>
      <c r="G17" s="132">
        <v>153223.6</v>
      </c>
      <c r="H17" s="140"/>
      <c r="I17" s="20">
        <f>G17/H15</f>
        <v>2.7621014407584443</v>
      </c>
    </row>
    <row r="18" spans="1:9" ht="75" x14ac:dyDescent="0.2">
      <c r="A18" s="16">
        <v>14</v>
      </c>
      <c r="B18" s="174" t="s">
        <v>37</v>
      </c>
      <c r="C18" s="17">
        <v>3.5</v>
      </c>
      <c r="D18" s="18" t="s">
        <v>10</v>
      </c>
      <c r="E18" s="16">
        <v>15</v>
      </c>
      <c r="F18" s="19" t="s">
        <v>38</v>
      </c>
      <c r="G18" s="31">
        <v>139072.94</v>
      </c>
      <c r="H18" s="122">
        <v>59027.59</v>
      </c>
      <c r="I18" s="171">
        <f>G18/H18</f>
        <v>2.3560667138875231</v>
      </c>
    </row>
    <row r="19" spans="1:9" ht="93.75" x14ac:dyDescent="0.2">
      <c r="A19" s="16">
        <v>15</v>
      </c>
      <c r="B19" s="174" t="s">
        <v>39</v>
      </c>
      <c r="C19" s="17">
        <v>3.6</v>
      </c>
      <c r="D19" s="18" t="s">
        <v>10</v>
      </c>
      <c r="E19" s="16">
        <v>16</v>
      </c>
      <c r="F19" s="19" t="s">
        <v>40</v>
      </c>
      <c r="G19" s="31">
        <v>123390.94</v>
      </c>
      <c r="H19" s="122">
        <v>56253.8</v>
      </c>
      <c r="I19" s="20">
        <f t="shared" si="2"/>
        <v>2.1934685301259647</v>
      </c>
    </row>
    <row r="20" spans="1:9" ht="131.25" x14ac:dyDescent="0.2">
      <c r="A20" s="16">
        <v>16</v>
      </c>
      <c r="B20" s="174" t="s">
        <v>41</v>
      </c>
      <c r="C20" s="17">
        <v>3.6</v>
      </c>
      <c r="D20" s="18" t="s">
        <v>10</v>
      </c>
      <c r="E20" s="16">
        <v>17</v>
      </c>
      <c r="F20" s="19" t="s">
        <v>42</v>
      </c>
      <c r="G20" s="31">
        <v>122269.58</v>
      </c>
      <c r="H20" s="122">
        <v>59893.36</v>
      </c>
      <c r="I20" s="20">
        <f t="shared" si="2"/>
        <v>2.0414546787824226</v>
      </c>
    </row>
    <row r="21" spans="1:9" ht="131.25" x14ac:dyDescent="0.2">
      <c r="A21" s="16">
        <v>17</v>
      </c>
      <c r="B21" s="174" t="s">
        <v>43</v>
      </c>
      <c r="C21" s="17">
        <v>3.7</v>
      </c>
      <c r="D21" s="18" t="s">
        <v>10</v>
      </c>
      <c r="E21" s="16">
        <v>18</v>
      </c>
      <c r="F21" s="19" t="s">
        <v>44</v>
      </c>
      <c r="G21" s="31">
        <v>105551.74</v>
      </c>
      <c r="H21" s="122">
        <v>57971.32</v>
      </c>
      <c r="I21" s="20">
        <f t="shared" si="2"/>
        <v>1.8207579196057637</v>
      </c>
    </row>
    <row r="22" spans="1:9" ht="93.75" x14ac:dyDescent="0.2">
      <c r="A22" s="16">
        <v>18</v>
      </c>
      <c r="B22" s="174" t="s">
        <v>45</v>
      </c>
      <c r="C22" s="17">
        <v>3.4</v>
      </c>
      <c r="D22" s="18" t="s">
        <v>10</v>
      </c>
      <c r="E22" s="16">
        <v>19</v>
      </c>
      <c r="F22" s="19" t="s">
        <v>46</v>
      </c>
      <c r="G22" s="31">
        <v>77721.62</v>
      </c>
      <c r="H22" s="178">
        <v>58225.49</v>
      </c>
      <c r="I22" s="20">
        <f t="shared" si="2"/>
        <v>1.3348384015317003</v>
      </c>
    </row>
    <row r="23" spans="1:9" ht="93.75" x14ac:dyDescent="0.2">
      <c r="A23" s="16">
        <v>19</v>
      </c>
      <c r="B23" s="174" t="s">
        <v>47</v>
      </c>
      <c r="C23" s="17">
        <v>3.5</v>
      </c>
      <c r="D23" s="18" t="s">
        <v>10</v>
      </c>
      <c r="E23" s="16">
        <v>20</v>
      </c>
      <c r="F23" s="19" t="s">
        <v>48</v>
      </c>
      <c r="G23" s="31">
        <v>115215</v>
      </c>
      <c r="H23" s="122">
        <v>61162.89</v>
      </c>
      <c r="I23" s="20">
        <f t="shared" si="2"/>
        <v>1.8837402876155787</v>
      </c>
    </row>
    <row r="24" spans="1:9" ht="93.75" x14ac:dyDescent="0.2">
      <c r="A24" s="16">
        <v>20</v>
      </c>
      <c r="B24" s="174" t="s">
        <v>49</v>
      </c>
      <c r="C24" s="17">
        <v>4.3</v>
      </c>
      <c r="D24" s="18" t="s">
        <v>10</v>
      </c>
      <c r="E24" s="16">
        <v>21</v>
      </c>
      <c r="F24" s="19" t="s">
        <v>50</v>
      </c>
      <c r="G24" s="31">
        <v>107017.21</v>
      </c>
      <c r="H24" s="122">
        <v>48459.47</v>
      </c>
      <c r="I24" s="20">
        <f t="shared" si="2"/>
        <v>2.2083858944392087</v>
      </c>
    </row>
    <row r="25" spans="1:9" ht="93.75" x14ac:dyDescent="0.2">
      <c r="A25" s="16">
        <v>21</v>
      </c>
      <c r="B25" s="174" t="s">
        <v>51</v>
      </c>
      <c r="C25" s="17">
        <v>3.2</v>
      </c>
      <c r="D25" s="18" t="s">
        <v>10</v>
      </c>
      <c r="E25" s="16">
        <v>22</v>
      </c>
      <c r="F25" s="19" t="s">
        <v>52</v>
      </c>
      <c r="G25" s="31">
        <v>89524.82</v>
      </c>
      <c r="H25" s="122">
        <v>59900.5</v>
      </c>
      <c r="I25" s="20">
        <f t="shared" si="2"/>
        <v>1.4945588100266276</v>
      </c>
    </row>
    <row r="26" spans="1:9" ht="93.75" x14ac:dyDescent="0.2">
      <c r="A26" s="22">
        <v>22</v>
      </c>
      <c r="B26" s="175" t="s">
        <v>53</v>
      </c>
      <c r="C26" s="28">
        <v>2.6</v>
      </c>
      <c r="D26" s="29" t="s">
        <v>10</v>
      </c>
      <c r="E26" s="16">
        <v>23</v>
      </c>
      <c r="F26" s="19" t="s">
        <v>54</v>
      </c>
      <c r="G26" s="31">
        <v>117504.07</v>
      </c>
      <c r="H26" s="30">
        <v>51822.33</v>
      </c>
      <c r="I26" s="20">
        <f t="shared" si="2"/>
        <v>2.2674408888986659</v>
      </c>
    </row>
    <row r="27" spans="1:9" ht="75" x14ac:dyDescent="0.2">
      <c r="A27" s="16">
        <v>23</v>
      </c>
      <c r="B27" s="174" t="s">
        <v>55</v>
      </c>
      <c r="C27" s="17">
        <v>3.8</v>
      </c>
      <c r="D27" s="18" t="s">
        <v>10</v>
      </c>
      <c r="E27" s="16">
        <v>24</v>
      </c>
      <c r="F27" s="19" t="s">
        <v>56</v>
      </c>
      <c r="G27" s="31">
        <v>105078.26</v>
      </c>
      <c r="H27" s="122">
        <v>60740.58</v>
      </c>
      <c r="I27" s="20">
        <f t="shared" si="2"/>
        <v>1.7299515414571278</v>
      </c>
    </row>
    <row r="28" spans="1:9" ht="36.75" customHeight="1" x14ac:dyDescent="0.2">
      <c r="A28" s="136">
        <v>24</v>
      </c>
      <c r="B28" s="177" t="s">
        <v>57</v>
      </c>
      <c r="C28" s="176">
        <v>3.8</v>
      </c>
      <c r="D28" s="137" t="s">
        <v>10</v>
      </c>
      <c r="E28" s="25"/>
      <c r="F28" s="22" t="s">
        <v>34</v>
      </c>
      <c r="G28" s="132">
        <v>92092.98</v>
      </c>
      <c r="H28" s="30">
        <v>57878.73</v>
      </c>
      <c r="I28" s="20">
        <f t="shared" si="2"/>
        <v>1.5911368476813501</v>
      </c>
    </row>
    <row r="29" spans="1:9" ht="36.75" customHeight="1" x14ac:dyDescent="0.2">
      <c r="A29" s="136"/>
      <c r="B29" s="177"/>
      <c r="C29" s="176"/>
      <c r="D29" s="137"/>
      <c r="E29" s="25">
        <v>25</v>
      </c>
      <c r="F29" s="22" t="s">
        <v>58</v>
      </c>
      <c r="G29" s="132">
        <v>87026.21</v>
      </c>
      <c r="H29" s="30">
        <v>57878.73</v>
      </c>
      <c r="I29" s="20">
        <f t="shared" si="2"/>
        <v>1.5035957077841895</v>
      </c>
    </row>
    <row r="30" spans="1:9" ht="36.75" customHeight="1" x14ac:dyDescent="0.2">
      <c r="A30" s="136"/>
      <c r="B30" s="177"/>
      <c r="C30" s="176"/>
      <c r="D30" s="137"/>
      <c r="E30" s="25">
        <v>26</v>
      </c>
      <c r="F30" s="22" t="s">
        <v>59</v>
      </c>
      <c r="G30" s="132">
        <v>122493.63</v>
      </c>
      <c r="H30" s="30">
        <v>57878.73</v>
      </c>
      <c r="I30" s="20">
        <f t="shared" si="2"/>
        <v>2.1163842053894411</v>
      </c>
    </row>
    <row r="31" spans="1:9" ht="93.75" x14ac:dyDescent="0.2">
      <c r="A31" s="16">
        <v>25</v>
      </c>
      <c r="B31" s="174" t="s">
        <v>60</v>
      </c>
      <c r="C31" s="173">
        <v>4</v>
      </c>
      <c r="D31" s="18" t="s">
        <v>10</v>
      </c>
      <c r="E31" s="16">
        <v>27</v>
      </c>
      <c r="F31" s="22" t="s">
        <v>61</v>
      </c>
      <c r="G31" s="31">
        <v>127620.18</v>
      </c>
      <c r="H31" s="178">
        <v>63204.24</v>
      </c>
      <c r="I31" s="20">
        <f t="shared" si="2"/>
        <v>2.0191711821865117</v>
      </c>
    </row>
    <row r="32" spans="1:9" ht="93.75" x14ac:dyDescent="0.2">
      <c r="A32" s="16">
        <v>26</v>
      </c>
      <c r="B32" s="174" t="s">
        <v>62</v>
      </c>
      <c r="C32" s="173">
        <v>4.4000000000000004</v>
      </c>
      <c r="D32" s="18" t="s">
        <v>10</v>
      </c>
      <c r="E32" s="16">
        <v>28</v>
      </c>
      <c r="F32" s="133" t="s">
        <v>63</v>
      </c>
      <c r="G32" s="31">
        <v>98081.4</v>
      </c>
      <c r="H32" s="122">
        <v>55206.9</v>
      </c>
      <c r="I32" s="20">
        <f t="shared" si="2"/>
        <v>1.7766148796617813</v>
      </c>
    </row>
    <row r="33" spans="1:74" ht="95.25" thickTop="1" thickBot="1" x14ac:dyDescent="0.25">
      <c r="A33" s="16">
        <v>27</v>
      </c>
      <c r="B33" s="174" t="s">
        <v>64</v>
      </c>
      <c r="C33" s="173">
        <v>3.7</v>
      </c>
      <c r="D33" s="18" t="s">
        <v>10</v>
      </c>
      <c r="E33" s="16">
        <v>29</v>
      </c>
      <c r="F33" s="19" t="s">
        <v>65</v>
      </c>
      <c r="G33" s="31">
        <v>117147.87</v>
      </c>
      <c r="H33" s="122">
        <v>49497.99</v>
      </c>
      <c r="I33" s="20">
        <f t="shared" si="2"/>
        <v>2.3667197395288171</v>
      </c>
    </row>
    <row r="34" spans="1:74" ht="93.75" hidden="1" x14ac:dyDescent="0.2">
      <c r="A34" s="16">
        <v>28</v>
      </c>
      <c r="B34" s="16" t="s">
        <v>66</v>
      </c>
      <c r="C34" s="32">
        <v>2.7</v>
      </c>
      <c r="D34" s="33" t="s">
        <v>10</v>
      </c>
      <c r="E34" s="16">
        <v>29</v>
      </c>
      <c r="F34" s="19"/>
      <c r="G34" s="31"/>
      <c r="H34" s="122"/>
      <c r="I34" s="20" t="e">
        <f t="shared" si="2"/>
        <v>#DIV/0!</v>
      </c>
    </row>
    <row r="35" spans="1:74" ht="36.75" customHeight="1" thickTop="1" thickBot="1" x14ac:dyDescent="0.25">
      <c r="A35" s="136">
        <v>28</v>
      </c>
      <c r="B35" s="177" t="s">
        <v>67</v>
      </c>
      <c r="C35" s="141">
        <v>2.7</v>
      </c>
      <c r="D35" s="137" t="s">
        <v>10</v>
      </c>
      <c r="E35" s="25"/>
      <c r="F35" s="22" t="s">
        <v>34</v>
      </c>
      <c r="G35" s="186">
        <v>121150.48</v>
      </c>
      <c r="H35" s="30">
        <v>56225.35</v>
      </c>
      <c r="I35" s="20">
        <f t="shared" si="2"/>
        <v>2.1547305619262485</v>
      </c>
    </row>
    <row r="36" spans="1:74" ht="36.75" customHeight="1" thickTop="1" thickBot="1" x14ac:dyDescent="0.25">
      <c r="A36" s="136"/>
      <c r="B36" s="177"/>
      <c r="C36" s="141"/>
      <c r="D36" s="137"/>
      <c r="E36" s="25">
        <v>30</v>
      </c>
      <c r="F36" s="22" t="s">
        <v>68</v>
      </c>
      <c r="G36" s="132">
        <v>113097.37</v>
      </c>
      <c r="H36" s="30">
        <v>56225.35</v>
      </c>
      <c r="I36" s="20">
        <f t="shared" si="2"/>
        <v>2.0115013957227479</v>
      </c>
    </row>
    <row r="37" spans="1:74" ht="36.75" customHeight="1" x14ac:dyDescent="0.2">
      <c r="A37" s="136"/>
      <c r="B37" s="177"/>
      <c r="C37" s="141"/>
      <c r="D37" s="137"/>
      <c r="E37" s="25">
        <v>31</v>
      </c>
      <c r="F37" s="22" t="s">
        <v>69</v>
      </c>
      <c r="G37" s="132">
        <v>124371.73</v>
      </c>
      <c r="H37" s="30">
        <v>56225.35</v>
      </c>
      <c r="I37" s="20">
        <f t="shared" si="2"/>
        <v>2.2120223351210799</v>
      </c>
    </row>
    <row r="38" spans="1:74" s="34" customFormat="1" ht="39" customHeight="1" x14ac:dyDescent="0.2">
      <c r="A38" s="35"/>
      <c r="B38" s="35" t="s">
        <v>70</v>
      </c>
      <c r="C38" s="36">
        <f>AVERAGE(C3:C37)</f>
        <v>3.5517241379310351</v>
      </c>
      <c r="D38" s="37"/>
      <c r="E38" s="35"/>
      <c r="F38" s="35"/>
      <c r="G38" s="69">
        <f>AVERAGE(G3:G37)</f>
        <v>112951.41441176469</v>
      </c>
      <c r="H38" s="69">
        <f>AVERAGE(H3:H37)</f>
        <v>57474.970937500009</v>
      </c>
      <c r="I38" s="69" t="e">
        <f>AVERAGE(I3:I37)</f>
        <v>#DIV/0!</v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</row>
    <row r="39" spans="1:74" ht="93.75" x14ac:dyDescent="0.2">
      <c r="A39" s="22">
        <v>29</v>
      </c>
      <c r="B39" s="175" t="s">
        <v>71</v>
      </c>
      <c r="C39" s="172">
        <v>3.2</v>
      </c>
      <c r="D39" s="11" t="s">
        <v>10</v>
      </c>
      <c r="E39" s="22">
        <v>32</v>
      </c>
      <c r="F39" s="22" t="s">
        <v>72</v>
      </c>
      <c r="G39" s="131">
        <v>107008.62</v>
      </c>
      <c r="H39" s="30">
        <v>54079.31</v>
      </c>
      <c r="I39" s="20">
        <f t="shared" ref="I39:I47" si="3">G39/H39</f>
        <v>1.9787349357822797</v>
      </c>
    </row>
    <row r="40" spans="1:74" ht="112.5" x14ac:dyDescent="0.2">
      <c r="A40" s="22">
        <v>30</v>
      </c>
      <c r="B40" s="175" t="s">
        <v>73</v>
      </c>
      <c r="C40" s="172">
        <v>3.4</v>
      </c>
      <c r="D40" s="11" t="s">
        <v>10</v>
      </c>
      <c r="E40" s="22">
        <v>33</v>
      </c>
      <c r="F40" s="19" t="s">
        <v>74</v>
      </c>
      <c r="G40" s="131">
        <v>86009.01</v>
      </c>
      <c r="H40" s="30">
        <v>51486.54</v>
      </c>
      <c r="I40" s="20">
        <f t="shared" si="3"/>
        <v>1.6705144684416546</v>
      </c>
    </row>
    <row r="41" spans="1:74" s="41" customFormat="1" ht="93" customHeight="1" thickTop="1" thickBot="1" x14ac:dyDescent="0.25">
      <c r="A41" s="22">
        <v>31</v>
      </c>
      <c r="B41" s="175" t="s">
        <v>75</v>
      </c>
      <c r="C41" s="10">
        <v>3.6</v>
      </c>
      <c r="D41" s="11" t="s">
        <v>10</v>
      </c>
      <c r="E41" s="22">
        <v>34</v>
      </c>
      <c r="F41" s="22" t="s">
        <v>76</v>
      </c>
      <c r="G41" s="131">
        <v>105095.13</v>
      </c>
      <c r="H41" s="30">
        <v>50793.45</v>
      </c>
      <c r="I41" s="20">
        <f t="shared" si="3"/>
        <v>2.0690685511616165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</row>
    <row r="42" spans="1:74" ht="114" thickTop="1" thickBot="1" x14ac:dyDescent="0.25">
      <c r="A42" s="22">
        <v>32</v>
      </c>
      <c r="B42" s="175" t="s">
        <v>77</v>
      </c>
      <c r="C42" s="119">
        <v>3.3</v>
      </c>
      <c r="D42" s="11" t="s">
        <v>10</v>
      </c>
      <c r="E42" s="22">
        <v>35</v>
      </c>
      <c r="F42" s="19" t="s">
        <v>78</v>
      </c>
      <c r="G42" s="131">
        <v>89355.47</v>
      </c>
      <c r="H42" s="30">
        <v>53306.01</v>
      </c>
      <c r="I42" s="20">
        <f t="shared" si="3"/>
        <v>1.6762738385409075</v>
      </c>
    </row>
    <row r="43" spans="1:74" ht="100.5" customHeight="1" thickTop="1" thickBot="1" x14ac:dyDescent="0.25">
      <c r="A43" s="22">
        <v>33</v>
      </c>
      <c r="B43" s="175" t="s">
        <v>79</v>
      </c>
      <c r="C43" s="10">
        <v>3.3</v>
      </c>
      <c r="D43" s="11" t="s">
        <v>10</v>
      </c>
      <c r="E43" s="22">
        <v>36</v>
      </c>
      <c r="F43" s="22" t="s">
        <v>80</v>
      </c>
      <c r="G43" s="131">
        <v>75030.28</v>
      </c>
      <c r="H43" s="187">
        <v>52190.81</v>
      </c>
      <c r="I43" s="20">
        <f t="shared" si="3"/>
        <v>1.437614783139024</v>
      </c>
    </row>
    <row r="44" spans="1:74" ht="36.75" customHeight="1" x14ac:dyDescent="0.2">
      <c r="A44" s="136">
        <v>34</v>
      </c>
      <c r="B44" s="177" t="s">
        <v>81</v>
      </c>
      <c r="C44" s="141">
        <v>3.3</v>
      </c>
      <c r="D44" s="137" t="s">
        <v>10</v>
      </c>
      <c r="E44" s="25"/>
      <c r="F44" s="22" t="s">
        <v>34</v>
      </c>
      <c r="G44" s="132">
        <v>77287.460000000006</v>
      </c>
      <c r="H44" s="30">
        <v>49130.52</v>
      </c>
      <c r="I44" s="20">
        <f t="shared" si="3"/>
        <v>1.573104864349085</v>
      </c>
    </row>
    <row r="45" spans="1:74" ht="36.75" customHeight="1" x14ac:dyDescent="0.2">
      <c r="A45" s="136"/>
      <c r="B45" s="177"/>
      <c r="C45" s="141"/>
      <c r="D45" s="137"/>
      <c r="E45" s="25">
        <v>37</v>
      </c>
      <c r="F45" s="22" t="s">
        <v>82</v>
      </c>
      <c r="G45" s="132">
        <v>78665.61</v>
      </c>
      <c r="H45" s="30">
        <v>49130.52</v>
      </c>
      <c r="I45" s="20">
        <f t="shared" si="3"/>
        <v>1.6011556564025784</v>
      </c>
    </row>
    <row r="46" spans="1:74" ht="36.75" customHeight="1" x14ac:dyDescent="0.2">
      <c r="A46" s="136"/>
      <c r="B46" s="177"/>
      <c r="C46" s="141"/>
      <c r="D46" s="137"/>
      <c r="E46" s="25">
        <v>38</v>
      </c>
      <c r="F46" s="22" t="s">
        <v>83</v>
      </c>
      <c r="G46" s="132">
        <v>69018.570000000007</v>
      </c>
      <c r="H46" s="30">
        <v>49130.52</v>
      </c>
      <c r="I46" s="20">
        <f t="shared" si="3"/>
        <v>1.4048003155675945</v>
      </c>
    </row>
    <row r="47" spans="1:74" ht="112.5" x14ac:dyDescent="0.2">
      <c r="A47" s="22">
        <v>35</v>
      </c>
      <c r="B47" s="188" t="s">
        <v>84</v>
      </c>
      <c r="C47" s="10">
        <v>2.9</v>
      </c>
      <c r="D47" s="11" t="s">
        <v>10</v>
      </c>
      <c r="E47" s="22">
        <v>39</v>
      </c>
      <c r="F47" s="19" t="s">
        <v>85</v>
      </c>
      <c r="G47" s="131">
        <v>88412.84</v>
      </c>
      <c r="H47" s="30">
        <v>53032.88</v>
      </c>
      <c r="I47" s="20">
        <f t="shared" si="3"/>
        <v>1.667132541170685</v>
      </c>
    </row>
    <row r="48" spans="1:74" s="42" customFormat="1" ht="39.75" customHeight="1" x14ac:dyDescent="0.2">
      <c r="A48" s="43"/>
      <c r="B48" s="44" t="s">
        <v>86</v>
      </c>
      <c r="C48" s="36">
        <f>AVERAGE(C39:C47)</f>
        <v>3.2857142857142856</v>
      </c>
      <c r="D48" s="45"/>
      <c r="E48" s="43"/>
      <c r="F48" s="43"/>
      <c r="G48" s="69">
        <f>AVERAGE(G39:G47)</f>
        <v>86209.221111111096</v>
      </c>
      <c r="H48" s="69">
        <f>AVERAGE(H39:H47)</f>
        <v>51364.506666666675</v>
      </c>
      <c r="I48" s="38">
        <f>AVERAGE(I39:I47)</f>
        <v>1.675377772728381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</row>
    <row r="49" spans="1:9" ht="36.75" customHeight="1" x14ac:dyDescent="0.2">
      <c r="A49" s="136">
        <v>36</v>
      </c>
      <c r="B49" s="177" t="s">
        <v>87</v>
      </c>
      <c r="C49" s="141">
        <v>3.1</v>
      </c>
      <c r="D49" s="137" t="s">
        <v>88</v>
      </c>
      <c r="E49" s="25"/>
      <c r="F49" s="22" t="s">
        <v>89</v>
      </c>
      <c r="G49" s="132">
        <v>75697.960000000006</v>
      </c>
      <c r="H49" s="138">
        <v>43362.03</v>
      </c>
      <c r="I49" s="20">
        <f t="shared" ref="I49:I81" si="4">G49/H49</f>
        <v>1.7457199305475322</v>
      </c>
    </row>
    <row r="50" spans="1:9" ht="36.75" customHeight="1" x14ac:dyDescent="0.2">
      <c r="A50" s="136"/>
      <c r="B50" s="177"/>
      <c r="C50" s="141"/>
      <c r="D50" s="137"/>
      <c r="E50" s="25">
        <v>40</v>
      </c>
      <c r="F50" s="22" t="s">
        <v>90</v>
      </c>
      <c r="G50" s="132">
        <v>73072.479999999996</v>
      </c>
      <c r="H50" s="139"/>
      <c r="I50" s="20">
        <f>G50/H49</f>
        <v>1.6851720272321198</v>
      </c>
    </row>
    <row r="51" spans="1:9" ht="36.75" customHeight="1" x14ac:dyDescent="0.2">
      <c r="A51" s="136"/>
      <c r="B51" s="177"/>
      <c r="C51" s="141"/>
      <c r="D51" s="137"/>
      <c r="E51" s="25">
        <v>41</v>
      </c>
      <c r="F51" s="22" t="s">
        <v>91</v>
      </c>
      <c r="G51" s="132">
        <v>78323.44</v>
      </c>
      <c r="H51" s="140"/>
      <c r="I51" s="20">
        <f>G51/H49</f>
        <v>1.8062678338629443</v>
      </c>
    </row>
    <row r="52" spans="1:9" ht="36.75" customHeight="1" x14ac:dyDescent="0.2">
      <c r="A52" s="136">
        <v>37</v>
      </c>
      <c r="B52" s="177" t="s">
        <v>92</v>
      </c>
      <c r="C52" s="141">
        <v>3.3</v>
      </c>
      <c r="D52" s="137" t="s">
        <v>88</v>
      </c>
      <c r="E52" s="25"/>
      <c r="F52" s="22" t="s">
        <v>89</v>
      </c>
      <c r="G52" s="132">
        <v>91630.44</v>
      </c>
      <c r="H52" s="138">
        <v>45267.58</v>
      </c>
      <c r="I52" s="20">
        <f>G52/H52</f>
        <v>2.0241956826497018</v>
      </c>
    </row>
    <row r="53" spans="1:9" ht="36.75" customHeight="1" x14ac:dyDescent="0.2">
      <c r="A53" s="136"/>
      <c r="B53" s="177"/>
      <c r="C53" s="141"/>
      <c r="D53" s="137"/>
      <c r="E53" s="25">
        <v>42</v>
      </c>
      <c r="F53" s="22" t="s">
        <v>93</v>
      </c>
      <c r="G53" s="132">
        <v>69877.39</v>
      </c>
      <c r="H53" s="139"/>
      <c r="I53" s="20">
        <f>G53/H52</f>
        <v>1.5436519911159376</v>
      </c>
    </row>
    <row r="54" spans="1:9" ht="36.75" customHeight="1" x14ac:dyDescent="0.2">
      <c r="A54" s="136"/>
      <c r="B54" s="177"/>
      <c r="C54" s="141"/>
      <c r="D54" s="137"/>
      <c r="E54" s="25">
        <v>43</v>
      </c>
      <c r="F54" s="22" t="s">
        <v>94</v>
      </c>
      <c r="G54" s="132">
        <v>107945.23</v>
      </c>
      <c r="H54" s="140"/>
      <c r="I54" s="20">
        <f>G54/H52</f>
        <v>2.3846035065271876</v>
      </c>
    </row>
    <row r="55" spans="1:9" ht="112.5" x14ac:dyDescent="0.2">
      <c r="A55" s="22">
        <v>38</v>
      </c>
      <c r="B55" s="189" t="s">
        <v>95</v>
      </c>
      <c r="C55" s="10">
        <v>3.3</v>
      </c>
      <c r="D55" s="11" t="s">
        <v>88</v>
      </c>
      <c r="E55" s="22">
        <v>44</v>
      </c>
      <c r="F55" s="19" t="s">
        <v>96</v>
      </c>
      <c r="G55" s="131">
        <v>84310.43</v>
      </c>
      <c r="H55" s="30">
        <v>44224.97</v>
      </c>
      <c r="I55" s="20">
        <f t="shared" si="4"/>
        <v>1.9063988059234407</v>
      </c>
    </row>
    <row r="56" spans="1:9" ht="130.5" customHeight="1" x14ac:dyDescent="0.2">
      <c r="A56" s="16">
        <v>39</v>
      </c>
      <c r="B56" s="174" t="s">
        <v>97</v>
      </c>
      <c r="C56" s="173">
        <v>3.1</v>
      </c>
      <c r="D56" s="18" t="s">
        <v>88</v>
      </c>
      <c r="E56" s="16">
        <v>45</v>
      </c>
      <c r="F56" s="19" t="s">
        <v>98</v>
      </c>
      <c r="G56" s="181">
        <v>90626.68</v>
      </c>
      <c r="H56" s="178">
        <v>45198.9</v>
      </c>
      <c r="I56" s="20">
        <f t="shared" si="4"/>
        <v>2.0050638400492047</v>
      </c>
    </row>
    <row r="57" spans="1:9" ht="112.5" x14ac:dyDescent="0.2">
      <c r="A57" s="22">
        <v>40</v>
      </c>
      <c r="B57" s="175" t="s">
        <v>99</v>
      </c>
      <c r="C57" s="10">
        <v>3.2</v>
      </c>
      <c r="D57" s="11" t="s">
        <v>88</v>
      </c>
      <c r="E57" s="22">
        <v>46</v>
      </c>
      <c r="F57" s="19" t="s">
        <v>100</v>
      </c>
      <c r="G57" s="131">
        <v>78031.520000000004</v>
      </c>
      <c r="H57" s="30">
        <v>43140.98</v>
      </c>
      <c r="I57" s="20">
        <f t="shared" si="4"/>
        <v>1.8087563147615098</v>
      </c>
    </row>
    <row r="58" spans="1:9" ht="112.5" x14ac:dyDescent="0.2">
      <c r="A58" s="22">
        <v>41</v>
      </c>
      <c r="B58" s="175" t="s">
        <v>101</v>
      </c>
      <c r="C58" s="10">
        <v>3.1</v>
      </c>
      <c r="D58" s="11" t="s">
        <v>88</v>
      </c>
      <c r="E58" s="16">
        <v>42</v>
      </c>
      <c r="F58" s="19" t="s">
        <v>102</v>
      </c>
      <c r="G58" s="131">
        <v>82736.210000000006</v>
      </c>
      <c r="H58" s="30">
        <v>43002.67</v>
      </c>
      <c r="I58" s="20">
        <f t="shared" si="4"/>
        <v>1.9239784413386427</v>
      </c>
    </row>
    <row r="59" spans="1:9" ht="131.25" x14ac:dyDescent="0.2">
      <c r="A59" s="22">
        <v>42</v>
      </c>
      <c r="B59" s="175" t="s">
        <v>103</v>
      </c>
      <c r="C59" s="10">
        <v>3.1</v>
      </c>
      <c r="D59" s="11" t="s">
        <v>88</v>
      </c>
      <c r="E59" s="22">
        <v>43</v>
      </c>
      <c r="F59" s="46" t="s">
        <v>104</v>
      </c>
      <c r="G59" s="131">
        <v>96013.54</v>
      </c>
      <c r="H59" s="30">
        <v>44035.13</v>
      </c>
      <c r="I59" s="20">
        <f t="shared" si="4"/>
        <v>2.1803850698294749</v>
      </c>
    </row>
    <row r="60" spans="1:9" ht="103.5" customHeight="1" x14ac:dyDescent="0.2">
      <c r="A60" s="22">
        <v>43</v>
      </c>
      <c r="B60" s="175" t="s">
        <v>105</v>
      </c>
      <c r="C60" s="10">
        <v>2.9</v>
      </c>
      <c r="D60" s="11" t="s">
        <v>88</v>
      </c>
      <c r="E60" s="22">
        <v>44</v>
      </c>
      <c r="F60" s="19" t="s">
        <v>106</v>
      </c>
      <c r="G60" s="131">
        <v>59369.14</v>
      </c>
      <c r="H60" s="187">
        <v>44039.44</v>
      </c>
      <c r="I60" s="20">
        <f>G60/H60</f>
        <v>1.3480902572784756</v>
      </c>
    </row>
    <row r="61" spans="1:9" ht="112.5" x14ac:dyDescent="0.2">
      <c r="A61" s="16">
        <v>44</v>
      </c>
      <c r="B61" s="174" t="s">
        <v>107</v>
      </c>
      <c r="C61" s="17">
        <v>3.2</v>
      </c>
      <c r="D61" s="18" t="s">
        <v>88</v>
      </c>
      <c r="E61" s="16">
        <v>45</v>
      </c>
      <c r="F61" s="19" t="s">
        <v>108</v>
      </c>
      <c r="G61" s="131">
        <v>79097.27</v>
      </c>
      <c r="H61" s="190">
        <v>43365.04</v>
      </c>
      <c r="I61" s="20">
        <f t="shared" si="4"/>
        <v>1.8239870181141307</v>
      </c>
    </row>
    <row r="62" spans="1:9" ht="112.5" x14ac:dyDescent="0.2">
      <c r="A62" s="22">
        <v>45</v>
      </c>
      <c r="B62" s="175" t="s">
        <v>109</v>
      </c>
      <c r="C62" s="172">
        <v>3.9</v>
      </c>
      <c r="D62" s="11" t="s">
        <v>88</v>
      </c>
      <c r="E62" s="22">
        <v>46</v>
      </c>
      <c r="F62" s="19" t="s">
        <v>110</v>
      </c>
      <c r="G62" s="182">
        <v>105997.18</v>
      </c>
      <c r="H62" s="183">
        <v>44355.97</v>
      </c>
      <c r="I62" s="20">
        <f>G62/H62</f>
        <v>2.3896936534135089</v>
      </c>
    </row>
    <row r="63" spans="1:9" ht="116.25" customHeight="1" x14ac:dyDescent="0.2">
      <c r="A63" s="22">
        <v>46</v>
      </c>
      <c r="B63" s="175" t="s">
        <v>111</v>
      </c>
      <c r="C63" s="10">
        <v>3.3</v>
      </c>
      <c r="D63" s="11" t="s">
        <v>88</v>
      </c>
      <c r="E63" s="22">
        <v>47</v>
      </c>
      <c r="F63" s="19" t="s">
        <v>112</v>
      </c>
      <c r="G63" s="181">
        <v>89086.080000000002</v>
      </c>
      <c r="H63" s="187">
        <v>44535.1</v>
      </c>
      <c r="I63" s="20">
        <f t="shared" si="4"/>
        <v>2.0003565726808743</v>
      </c>
    </row>
    <row r="64" spans="1:9" ht="117.75" customHeight="1" x14ac:dyDescent="0.2">
      <c r="A64" s="16">
        <v>47</v>
      </c>
      <c r="B64" s="174" t="s">
        <v>113</v>
      </c>
      <c r="C64" s="17">
        <v>3</v>
      </c>
      <c r="D64" s="18" t="s">
        <v>88</v>
      </c>
      <c r="E64" s="22">
        <v>48</v>
      </c>
      <c r="F64" s="19" t="s">
        <v>114</v>
      </c>
      <c r="G64" s="131">
        <v>67944.37</v>
      </c>
      <c r="H64" s="122">
        <v>44175.48</v>
      </c>
      <c r="I64" s="20">
        <f t="shared" si="4"/>
        <v>1.538056179581976</v>
      </c>
    </row>
    <row r="65" spans="1:9" ht="114.75" customHeight="1" x14ac:dyDescent="0.2">
      <c r="A65" s="16">
        <v>48</v>
      </c>
      <c r="B65" s="174" t="s">
        <v>115</v>
      </c>
      <c r="C65" s="17">
        <v>3.1</v>
      </c>
      <c r="D65" s="18" t="s">
        <v>88</v>
      </c>
      <c r="E65" s="16">
        <v>49</v>
      </c>
      <c r="F65" s="19" t="s">
        <v>116</v>
      </c>
      <c r="G65" s="131">
        <v>78290.52</v>
      </c>
      <c r="H65" s="122">
        <v>44149.74</v>
      </c>
      <c r="I65" s="20">
        <f>G65/H65</f>
        <v>1.7732951541730486</v>
      </c>
    </row>
    <row r="66" spans="1:9" ht="112.5" x14ac:dyDescent="0.2">
      <c r="A66" s="22">
        <v>49</v>
      </c>
      <c r="B66" s="175" t="s">
        <v>117</v>
      </c>
      <c r="C66" s="10">
        <v>3</v>
      </c>
      <c r="D66" s="11" t="s">
        <v>88</v>
      </c>
      <c r="E66" s="22">
        <v>50</v>
      </c>
      <c r="F66" s="22" t="s">
        <v>118</v>
      </c>
      <c r="G66" s="131">
        <v>75831.81</v>
      </c>
      <c r="H66" s="30">
        <v>43846.46</v>
      </c>
      <c r="I66" s="20">
        <f>G66/H66</f>
        <v>1.7294853449970646</v>
      </c>
    </row>
    <row r="67" spans="1:9" ht="112.5" x14ac:dyDescent="0.2">
      <c r="A67" s="22">
        <v>50</v>
      </c>
      <c r="B67" s="175" t="s">
        <v>119</v>
      </c>
      <c r="C67" s="10">
        <v>2.9</v>
      </c>
      <c r="D67" s="11" t="s">
        <v>88</v>
      </c>
      <c r="E67" s="16">
        <v>51</v>
      </c>
      <c r="F67" s="22" t="s">
        <v>120</v>
      </c>
      <c r="G67" s="131">
        <v>86243.47</v>
      </c>
      <c r="H67" s="30">
        <v>43302.21</v>
      </c>
      <c r="I67" s="20">
        <f t="shared" si="4"/>
        <v>1.9916643977293538</v>
      </c>
    </row>
    <row r="68" spans="1:9" ht="112.5" x14ac:dyDescent="0.2">
      <c r="A68" s="16">
        <v>51</v>
      </c>
      <c r="B68" s="174" t="s">
        <v>121</v>
      </c>
      <c r="C68" s="47">
        <v>2.9</v>
      </c>
      <c r="D68" s="48" t="s">
        <v>88</v>
      </c>
      <c r="E68" s="22">
        <v>52</v>
      </c>
      <c r="F68" s="49" t="s">
        <v>122</v>
      </c>
      <c r="G68" s="131">
        <v>93880.38</v>
      </c>
      <c r="H68" s="178">
        <v>46810.84</v>
      </c>
      <c r="I68" s="20">
        <f t="shared" si="4"/>
        <v>2.0055264977086504</v>
      </c>
    </row>
    <row r="69" spans="1:9" ht="153" customHeight="1" x14ac:dyDescent="0.2">
      <c r="A69" s="22">
        <v>52</v>
      </c>
      <c r="B69" s="175" t="s">
        <v>123</v>
      </c>
      <c r="C69" s="10">
        <v>3.1</v>
      </c>
      <c r="D69" s="11" t="s">
        <v>88</v>
      </c>
      <c r="E69" s="16">
        <v>53</v>
      </c>
      <c r="F69" s="19" t="s">
        <v>124</v>
      </c>
      <c r="G69" s="131">
        <v>84318.6</v>
      </c>
      <c r="H69" s="30">
        <v>43175.89</v>
      </c>
      <c r="I69" s="20">
        <f t="shared" si="4"/>
        <v>1.9529093667785424</v>
      </c>
    </row>
    <row r="70" spans="1:9" ht="131.25" x14ac:dyDescent="0.2">
      <c r="A70" s="22">
        <v>53</v>
      </c>
      <c r="B70" s="175" t="s">
        <v>125</v>
      </c>
      <c r="C70" s="10">
        <v>3</v>
      </c>
      <c r="D70" s="11" t="s">
        <v>88</v>
      </c>
      <c r="E70" s="22">
        <v>54</v>
      </c>
      <c r="F70" s="19" t="s">
        <v>126</v>
      </c>
      <c r="G70" s="131">
        <v>85323.05</v>
      </c>
      <c r="H70" s="30">
        <v>43726.62</v>
      </c>
      <c r="I70" s="20">
        <f t="shared" si="4"/>
        <v>1.9512839089781007</v>
      </c>
    </row>
    <row r="71" spans="1:9" ht="112.5" x14ac:dyDescent="0.2">
      <c r="A71" s="22">
        <v>54</v>
      </c>
      <c r="B71" s="175" t="s">
        <v>127</v>
      </c>
      <c r="C71" s="10">
        <v>3.1</v>
      </c>
      <c r="D71" s="11" t="s">
        <v>88</v>
      </c>
      <c r="E71" s="16">
        <v>55</v>
      </c>
      <c r="F71" s="19" t="s">
        <v>128</v>
      </c>
      <c r="G71" s="131">
        <v>85459.69</v>
      </c>
      <c r="H71" s="187">
        <v>42249.38</v>
      </c>
      <c r="I71" s="20">
        <f>G71/H71</f>
        <v>2.0227442390870589</v>
      </c>
    </row>
    <row r="72" spans="1:9" ht="101.25" customHeight="1" x14ac:dyDescent="0.2">
      <c r="A72" s="50">
        <v>55</v>
      </c>
      <c r="B72" s="174" t="s">
        <v>129</v>
      </c>
      <c r="C72" s="17">
        <v>3.4</v>
      </c>
      <c r="D72" s="18" t="s">
        <v>88</v>
      </c>
      <c r="E72" s="22">
        <v>56</v>
      </c>
      <c r="F72" s="19" t="s">
        <v>130</v>
      </c>
      <c r="G72" s="131">
        <v>96484.13</v>
      </c>
      <c r="H72" s="122">
        <v>44506.39</v>
      </c>
      <c r="I72" s="20">
        <f t="shared" si="4"/>
        <v>2.1678714000394104</v>
      </c>
    </row>
    <row r="73" spans="1:9" ht="131.25" x14ac:dyDescent="0.2">
      <c r="A73" s="16">
        <v>56</v>
      </c>
      <c r="B73" s="174" t="s">
        <v>131</v>
      </c>
      <c r="C73" s="17">
        <v>3.1</v>
      </c>
      <c r="D73" s="18" t="s">
        <v>88</v>
      </c>
      <c r="E73" s="16">
        <v>57</v>
      </c>
      <c r="F73" s="19" t="s">
        <v>132</v>
      </c>
      <c r="G73" s="131">
        <v>78641.55</v>
      </c>
      <c r="H73" s="122">
        <v>43726.879999999997</v>
      </c>
      <c r="I73" s="20">
        <f t="shared" si="4"/>
        <v>1.7984715579981927</v>
      </c>
    </row>
    <row r="74" spans="1:9" ht="111" customHeight="1" x14ac:dyDescent="0.2">
      <c r="A74" s="22">
        <v>57</v>
      </c>
      <c r="B74" s="175" t="s">
        <v>133</v>
      </c>
      <c r="C74" s="172">
        <v>3.3</v>
      </c>
      <c r="D74" s="11" t="s">
        <v>88</v>
      </c>
      <c r="E74" s="22">
        <v>58</v>
      </c>
      <c r="F74" s="22" t="s">
        <v>134</v>
      </c>
      <c r="G74" s="131">
        <v>84673.19</v>
      </c>
      <c r="H74" s="30">
        <v>43359.02</v>
      </c>
      <c r="I74" s="20">
        <f t="shared" si="4"/>
        <v>1.9528391093710147</v>
      </c>
    </row>
    <row r="75" spans="1:9" ht="112.5" x14ac:dyDescent="0.2">
      <c r="A75" s="22">
        <v>58</v>
      </c>
      <c r="B75" s="175" t="s">
        <v>135</v>
      </c>
      <c r="C75" s="172">
        <v>3.2</v>
      </c>
      <c r="D75" s="11" t="s">
        <v>88</v>
      </c>
      <c r="E75" s="16">
        <v>59</v>
      </c>
      <c r="F75" s="22" t="s">
        <v>136</v>
      </c>
      <c r="G75" s="131">
        <v>85972.22</v>
      </c>
      <c r="H75" s="30">
        <v>44988.34</v>
      </c>
      <c r="I75" s="20">
        <f t="shared" si="4"/>
        <v>1.9109889362443693</v>
      </c>
    </row>
    <row r="76" spans="1:9" ht="36.75" customHeight="1" x14ac:dyDescent="0.2">
      <c r="A76" s="136">
        <v>59</v>
      </c>
      <c r="B76" s="177" t="s">
        <v>137</v>
      </c>
      <c r="C76" s="176">
        <v>2.8</v>
      </c>
      <c r="D76" s="137" t="s">
        <v>88</v>
      </c>
      <c r="E76" s="25"/>
      <c r="F76" s="22" t="s">
        <v>89</v>
      </c>
      <c r="G76" s="132">
        <v>66356.289999999994</v>
      </c>
      <c r="H76" s="187">
        <v>44944.17</v>
      </c>
      <c r="I76" s="20">
        <f t="shared" si="4"/>
        <v>1.4764159622927733</v>
      </c>
    </row>
    <row r="77" spans="1:9" ht="36.75" customHeight="1" x14ac:dyDescent="0.2">
      <c r="A77" s="136"/>
      <c r="B77" s="177"/>
      <c r="C77" s="176"/>
      <c r="D77" s="137"/>
      <c r="E77" s="25">
        <v>60</v>
      </c>
      <c r="F77" s="22" t="s">
        <v>138</v>
      </c>
      <c r="G77" s="132">
        <v>59765.97</v>
      </c>
      <c r="H77" s="187">
        <v>44944.17</v>
      </c>
      <c r="I77" s="20">
        <f t="shared" si="4"/>
        <v>1.3297824834678225</v>
      </c>
    </row>
    <row r="78" spans="1:9" ht="36.75" customHeight="1" x14ac:dyDescent="0.2">
      <c r="A78" s="136"/>
      <c r="B78" s="177"/>
      <c r="C78" s="176"/>
      <c r="D78" s="137"/>
      <c r="E78" s="25">
        <v>61</v>
      </c>
      <c r="F78" s="22" t="s">
        <v>139</v>
      </c>
      <c r="G78" s="132">
        <v>71063.66</v>
      </c>
      <c r="H78" s="187">
        <v>44944.17</v>
      </c>
      <c r="I78" s="20">
        <f>G78/H78</f>
        <v>1.5811541296679861</v>
      </c>
    </row>
    <row r="79" spans="1:9" s="51" customFormat="1" ht="131.25" x14ac:dyDescent="0.2">
      <c r="A79" s="52">
        <v>60</v>
      </c>
      <c r="B79" s="174" t="s">
        <v>140</v>
      </c>
      <c r="C79" s="53">
        <v>3.2</v>
      </c>
      <c r="D79" s="54" t="s">
        <v>88</v>
      </c>
      <c r="E79" s="50">
        <v>62</v>
      </c>
      <c r="F79" s="46" t="s">
        <v>141</v>
      </c>
      <c r="G79" s="131">
        <v>74581.399999999994</v>
      </c>
      <c r="H79" s="184">
        <v>44939.23</v>
      </c>
      <c r="I79" s="20">
        <f t="shared" si="4"/>
        <v>1.659605649674015</v>
      </c>
    </row>
    <row r="80" spans="1:9" ht="112.5" x14ac:dyDescent="0.2">
      <c r="A80" s="22">
        <v>61</v>
      </c>
      <c r="B80" s="175" t="s">
        <v>142</v>
      </c>
      <c r="C80" s="10">
        <v>3.4</v>
      </c>
      <c r="D80" s="11" t="s">
        <v>88</v>
      </c>
      <c r="E80" s="22">
        <v>63</v>
      </c>
      <c r="F80" s="22" t="s">
        <v>143</v>
      </c>
      <c r="G80" s="131">
        <v>99675.91</v>
      </c>
      <c r="H80" s="30">
        <v>45592.19</v>
      </c>
      <c r="I80" s="20">
        <f t="shared" si="4"/>
        <v>2.1862496624970196</v>
      </c>
    </row>
    <row r="81" spans="1:74" ht="100.5" customHeight="1" x14ac:dyDescent="0.2">
      <c r="A81" s="22">
        <v>62</v>
      </c>
      <c r="B81" s="175" t="s">
        <v>144</v>
      </c>
      <c r="C81" s="10">
        <v>2.9</v>
      </c>
      <c r="D81" s="11" t="s">
        <v>88</v>
      </c>
      <c r="E81" s="16">
        <v>64</v>
      </c>
      <c r="F81" s="22" t="s">
        <v>145</v>
      </c>
      <c r="G81" s="131">
        <v>73377.16</v>
      </c>
      <c r="H81" s="30">
        <v>45284.800000000003</v>
      </c>
      <c r="I81" s="20">
        <f t="shared" si="4"/>
        <v>1.6203485496237149</v>
      </c>
    </row>
    <row r="82" spans="1:74" s="42" customFormat="1" ht="34.5" customHeight="1" x14ac:dyDescent="0.2">
      <c r="A82" s="43"/>
      <c r="B82" s="44" t="s">
        <v>146</v>
      </c>
      <c r="C82" s="36">
        <f>AVERAGE(C49:C81)</f>
        <v>3.1444444444444448</v>
      </c>
      <c r="D82" s="45"/>
      <c r="E82" s="43"/>
      <c r="F82" s="43"/>
      <c r="G82" s="69">
        <f>AVERAGE(G49:G81)</f>
        <v>82112.071515151547</v>
      </c>
      <c r="H82" s="69">
        <f>AVERAGE(H49:H81)</f>
        <v>44248.061724137915</v>
      </c>
      <c r="I82" s="38">
        <f>AVERAGE(I49:I81)</f>
        <v>1.8553034386434786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</row>
    <row r="83" spans="1:74" ht="93.75" x14ac:dyDescent="0.2">
      <c r="A83" s="22">
        <v>63</v>
      </c>
      <c r="B83" s="175" t="s">
        <v>147</v>
      </c>
      <c r="C83" s="10">
        <v>5</v>
      </c>
      <c r="D83" s="11" t="s">
        <v>148</v>
      </c>
      <c r="E83" s="22">
        <v>64</v>
      </c>
      <c r="F83" s="22" t="s">
        <v>149</v>
      </c>
      <c r="G83" s="132">
        <v>110255.46</v>
      </c>
      <c r="H83" s="83">
        <v>40432.230000000003</v>
      </c>
      <c r="I83" s="61">
        <f>G83/H83</f>
        <v>2.7269200833097753</v>
      </c>
    </row>
    <row r="84" spans="1:74" ht="39" customHeight="1" x14ac:dyDescent="0.2">
      <c r="A84" s="43"/>
      <c r="B84" s="44" t="s">
        <v>150</v>
      </c>
      <c r="C84" s="36">
        <f>AVERAGE(C83)</f>
        <v>5</v>
      </c>
      <c r="D84" s="45"/>
      <c r="E84" s="43"/>
      <c r="F84" s="43"/>
      <c r="G84" s="69">
        <f>AVERAGE(G83)</f>
        <v>110255.46</v>
      </c>
      <c r="H84" s="69">
        <f>AVERAGE(H83)</f>
        <v>40432.230000000003</v>
      </c>
      <c r="I84" s="38">
        <f>AVERAGE(I83)</f>
        <v>2.7269200833097753</v>
      </c>
    </row>
    <row r="85" spans="1:74" ht="56.25" x14ac:dyDescent="0.2">
      <c r="A85" s="22">
        <v>64</v>
      </c>
      <c r="B85" s="175" t="s">
        <v>151</v>
      </c>
      <c r="C85" s="10">
        <v>6</v>
      </c>
      <c r="D85" s="11" t="s">
        <v>148</v>
      </c>
      <c r="E85" s="22">
        <v>65</v>
      </c>
      <c r="F85" s="22" t="s">
        <v>152</v>
      </c>
      <c r="G85" s="132">
        <v>232050.54</v>
      </c>
      <c r="H85" s="83">
        <v>46949.71</v>
      </c>
      <c r="I85" s="61">
        <f>G85/H85</f>
        <v>4.9425340433412694</v>
      </c>
    </row>
    <row r="86" spans="1:74" x14ac:dyDescent="0.2">
      <c r="A86" s="43"/>
      <c r="B86" s="44" t="s">
        <v>153</v>
      </c>
      <c r="C86" s="36">
        <f>AVERAGE(C85)</f>
        <v>6</v>
      </c>
      <c r="D86" s="45"/>
      <c r="E86" s="43"/>
      <c r="F86" s="43"/>
      <c r="G86" s="69">
        <f>AVERAGE(G85)</f>
        <v>232050.54</v>
      </c>
      <c r="H86" s="69">
        <f>AVERAGE(H85)</f>
        <v>46949.71</v>
      </c>
      <c r="I86" s="38">
        <f>AVERAGE(I85)</f>
        <v>4.9425340433412694</v>
      </c>
    </row>
    <row r="200" spans="1:9" s="56" customFormat="1" ht="20.25" x14ac:dyDescent="0.2">
      <c r="A200" s="1"/>
      <c r="B200" s="1"/>
      <c r="C200" s="2"/>
      <c r="D200" s="2"/>
      <c r="E200" s="1"/>
      <c r="F200" s="1"/>
      <c r="G200" s="185"/>
      <c r="H200" s="185"/>
      <c r="I200" s="6"/>
    </row>
    <row r="201" spans="1:9" s="56" customFormat="1" ht="20.25" x14ac:dyDescent="0.2">
      <c r="A201" s="1"/>
      <c r="B201" s="1"/>
      <c r="C201" s="2"/>
      <c r="D201" s="2"/>
      <c r="E201" s="1"/>
      <c r="F201" s="1"/>
      <c r="G201" s="185"/>
      <c r="H201" s="185"/>
      <c r="I201" s="6"/>
    </row>
    <row r="202" spans="1:9" s="56" customFormat="1" ht="20.25" x14ac:dyDescent="0.2">
      <c r="A202" s="1"/>
      <c r="B202" s="1"/>
      <c r="C202" s="2"/>
      <c r="D202" s="2"/>
      <c r="E202" s="1"/>
      <c r="F202" s="1"/>
      <c r="G202" s="185"/>
      <c r="H202" s="185"/>
      <c r="I202" s="6"/>
    </row>
    <row r="203" spans="1:9" s="56" customFormat="1" ht="20.25" x14ac:dyDescent="0.2">
      <c r="A203" s="1"/>
      <c r="B203" s="1"/>
      <c r="C203" s="2"/>
      <c r="D203" s="2"/>
      <c r="E203" s="1"/>
      <c r="F203" s="1"/>
      <c r="G203" s="185"/>
      <c r="H203" s="185"/>
      <c r="I203" s="6"/>
    </row>
    <row r="204" spans="1:9" s="56" customFormat="1" ht="20.25" x14ac:dyDescent="0.2">
      <c r="A204" s="1"/>
      <c r="B204" s="1"/>
      <c r="C204" s="2"/>
      <c r="D204" s="2"/>
      <c r="E204" s="1"/>
      <c r="F204" s="1"/>
      <c r="G204" s="185"/>
      <c r="H204" s="185"/>
      <c r="I204" s="6"/>
    </row>
    <row r="205" spans="1:9" s="56" customFormat="1" ht="20.25" x14ac:dyDescent="0.2">
      <c r="A205" s="1"/>
      <c r="B205" s="1"/>
      <c r="C205" s="2"/>
      <c r="D205" s="2"/>
      <c r="E205" s="1"/>
      <c r="F205" s="1"/>
      <c r="G205" s="185"/>
      <c r="H205" s="185"/>
      <c r="I205" s="6"/>
    </row>
    <row r="206" spans="1:9" s="56" customFormat="1" ht="20.25" x14ac:dyDescent="0.2">
      <c r="A206" s="1"/>
      <c r="B206" s="1"/>
      <c r="C206" s="2"/>
      <c r="D206" s="2"/>
      <c r="E206" s="1"/>
      <c r="F206" s="1"/>
      <c r="G206" s="185"/>
      <c r="H206" s="185"/>
      <c r="I206" s="6"/>
    </row>
    <row r="207" spans="1:9" s="56" customFormat="1" ht="20.25" x14ac:dyDescent="0.2">
      <c r="A207" s="1"/>
      <c r="B207" s="1"/>
      <c r="C207" s="2"/>
      <c r="D207" s="2"/>
      <c r="E207" s="1"/>
      <c r="F207" s="1"/>
      <c r="G207" s="185"/>
      <c r="H207" s="185"/>
      <c r="I207" s="6"/>
    </row>
    <row r="208" spans="1:9" s="56" customFormat="1" ht="20.25" x14ac:dyDescent="0.2">
      <c r="A208" s="1"/>
      <c r="B208" s="1"/>
      <c r="C208" s="2"/>
      <c r="D208" s="2"/>
      <c r="E208" s="1"/>
      <c r="F208" s="1"/>
      <c r="G208" s="185"/>
      <c r="H208" s="185"/>
      <c r="I208" s="6"/>
    </row>
    <row r="209" spans="1:9" s="56" customFormat="1" ht="20.25" x14ac:dyDescent="0.2">
      <c r="A209" s="1"/>
      <c r="B209" s="1"/>
      <c r="C209" s="2"/>
      <c r="D209" s="2"/>
      <c r="E209" s="1"/>
      <c r="F209" s="1"/>
      <c r="G209" s="185"/>
      <c r="H209" s="185"/>
      <c r="I209" s="6"/>
    </row>
    <row r="210" spans="1:9" s="56" customFormat="1" ht="20.25" x14ac:dyDescent="0.2">
      <c r="A210" s="1"/>
      <c r="B210" s="1"/>
      <c r="C210" s="2"/>
      <c r="D210" s="2"/>
      <c r="E210" s="1"/>
      <c r="F210" s="1"/>
      <c r="G210" s="185"/>
      <c r="H210" s="185"/>
      <c r="I210" s="6"/>
    </row>
    <row r="211" spans="1:9" s="56" customFormat="1" ht="20.25" x14ac:dyDescent="0.2">
      <c r="A211" s="1"/>
      <c r="B211" s="1"/>
      <c r="C211" s="2"/>
      <c r="D211" s="2"/>
      <c r="E211" s="1"/>
      <c r="F211" s="1"/>
      <c r="G211" s="185"/>
      <c r="H211" s="185"/>
      <c r="I211" s="6"/>
    </row>
    <row r="212" spans="1:9" s="56" customFormat="1" ht="20.25" x14ac:dyDescent="0.2">
      <c r="A212" s="1"/>
      <c r="B212" s="1"/>
      <c r="C212" s="2"/>
      <c r="D212" s="2"/>
      <c r="E212" s="1"/>
      <c r="F212" s="1"/>
      <c r="G212" s="185"/>
      <c r="H212" s="185"/>
      <c r="I212" s="6"/>
    </row>
    <row r="213" spans="1:9" s="56" customFormat="1" ht="20.25" x14ac:dyDescent="0.2">
      <c r="A213" s="1"/>
      <c r="B213" s="1"/>
      <c r="C213" s="2"/>
      <c r="D213" s="2"/>
      <c r="E213" s="1"/>
      <c r="F213" s="1"/>
      <c r="G213" s="185"/>
      <c r="H213" s="185"/>
      <c r="I213" s="6"/>
    </row>
    <row r="214" spans="1:9" s="56" customFormat="1" ht="20.25" x14ac:dyDescent="0.2">
      <c r="A214" s="1"/>
      <c r="B214" s="1"/>
      <c r="C214" s="2"/>
      <c r="D214" s="2"/>
      <c r="E214" s="1"/>
      <c r="F214" s="1"/>
      <c r="G214" s="185"/>
      <c r="H214" s="185"/>
      <c r="I214" s="6"/>
    </row>
    <row r="215" spans="1:9" s="56" customFormat="1" ht="20.25" x14ac:dyDescent="0.2">
      <c r="A215" s="1"/>
      <c r="B215" s="1"/>
      <c r="C215" s="2"/>
      <c r="D215" s="2"/>
      <c r="E215" s="1"/>
      <c r="F215" s="1"/>
      <c r="G215" s="185"/>
      <c r="H215" s="185"/>
      <c r="I215" s="6"/>
    </row>
    <row r="244" spans="1:74" s="57" customFormat="1" ht="20.25" x14ac:dyDescent="0.2">
      <c r="A244" s="1"/>
      <c r="B244" s="1"/>
      <c r="C244" s="2"/>
      <c r="D244" s="2"/>
      <c r="E244" s="1"/>
      <c r="F244" s="1"/>
      <c r="G244" s="185"/>
      <c r="H244" s="185"/>
      <c r="I244" s="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56"/>
      <c r="BI244" s="56"/>
      <c r="BJ244" s="56"/>
      <c r="BK244" s="56"/>
      <c r="BL244" s="56"/>
      <c r="BM244" s="56"/>
      <c r="BN244" s="56"/>
      <c r="BO244" s="56"/>
      <c r="BP244" s="56"/>
      <c r="BQ244" s="56"/>
      <c r="BR244" s="56"/>
      <c r="BS244" s="56"/>
      <c r="BT244" s="56"/>
      <c r="BU244" s="56"/>
      <c r="BV244" s="56"/>
    </row>
    <row r="245" spans="1:74" s="57" customFormat="1" ht="20.25" x14ac:dyDescent="0.2">
      <c r="A245" s="1"/>
      <c r="B245" s="1"/>
      <c r="C245" s="2"/>
      <c r="D245" s="2"/>
      <c r="E245" s="1"/>
      <c r="F245" s="1"/>
      <c r="G245" s="185"/>
      <c r="H245" s="185"/>
      <c r="I245" s="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56"/>
      <c r="BI245" s="56"/>
      <c r="BJ245" s="56"/>
      <c r="BK245" s="56"/>
      <c r="BL245" s="56"/>
      <c r="BM245" s="56"/>
      <c r="BN245" s="56"/>
      <c r="BO245" s="56"/>
      <c r="BP245" s="56"/>
      <c r="BQ245" s="56"/>
      <c r="BR245" s="56"/>
      <c r="BS245" s="56"/>
      <c r="BT245" s="56"/>
      <c r="BU245" s="56"/>
      <c r="BV245" s="56"/>
    </row>
  </sheetData>
  <mergeCells count="32">
    <mergeCell ref="B1:I1"/>
    <mergeCell ref="A15:A17"/>
    <mergeCell ref="B15:B17"/>
    <mergeCell ref="C15:C17"/>
    <mergeCell ref="D15:D17"/>
    <mergeCell ref="H15:H17"/>
    <mergeCell ref="A28:A30"/>
    <mergeCell ref="B28:B30"/>
    <mergeCell ref="C28:C30"/>
    <mergeCell ref="D28:D30"/>
    <mergeCell ref="A35:A37"/>
    <mergeCell ref="B35:B37"/>
    <mergeCell ref="C35:C37"/>
    <mergeCell ref="D35:D37"/>
    <mergeCell ref="A44:A46"/>
    <mergeCell ref="B44:B46"/>
    <mergeCell ref="C44:C46"/>
    <mergeCell ref="D44:D46"/>
    <mergeCell ref="A49:A51"/>
    <mergeCell ref="B49:B51"/>
    <mergeCell ref="C49:C51"/>
    <mergeCell ref="D49:D51"/>
    <mergeCell ref="A76:A78"/>
    <mergeCell ref="B76:B78"/>
    <mergeCell ref="C76:C78"/>
    <mergeCell ref="D76:D78"/>
    <mergeCell ref="H49:H51"/>
    <mergeCell ref="A52:A54"/>
    <mergeCell ref="B52:B54"/>
    <mergeCell ref="C52:C54"/>
    <mergeCell ref="D52:D54"/>
    <mergeCell ref="H52:H54"/>
  </mergeCells>
  <printOptions gridLines="1"/>
  <pageMargins left="0" right="0" top="0" bottom="0" header="0.51181102362204689" footer="0.51181102362204689"/>
  <pageSetup paperSize="9" scale="6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49"/>
  <sheetViews>
    <sheetView zoomScale="73" zoomScaleNormal="73" workbookViewId="0">
      <selection activeCell="F17" sqref="F17"/>
    </sheetView>
  </sheetViews>
  <sheetFormatPr defaultColWidth="9.140625" defaultRowHeight="18.75" outlineLevelRow="2" outlineLevelCol="2" x14ac:dyDescent="0.2"/>
  <cols>
    <col min="1" max="1" width="7" style="1" customWidth="1" outlineLevel="2"/>
    <col min="2" max="2" width="44.140625" style="1" customWidth="1" outlineLevel="1"/>
    <col min="3" max="3" width="27.5703125" style="2" customWidth="1" outlineLevel="2"/>
    <col min="4" max="4" width="27.140625" style="2" customWidth="1"/>
    <col min="5" max="5" width="7" style="1" customWidth="1"/>
    <col min="6" max="6" width="50.85546875" style="1" customWidth="1"/>
    <col min="7" max="7" width="23.5703125" style="6" customWidth="1"/>
    <col min="8" max="8" width="25" style="3" customWidth="1"/>
    <col min="9" max="9" width="24" style="58" customWidth="1"/>
    <col min="10" max="10" width="9.140625" style="4"/>
    <col min="11" max="11" width="14.5703125" style="4" customWidth="1"/>
    <col min="12" max="257" width="9.140625" style="4"/>
  </cols>
  <sheetData>
    <row r="1" spans="1:74" ht="81.75" customHeight="1" thickBot="1" x14ac:dyDescent="0.25">
      <c r="A1" s="4"/>
      <c r="B1" s="142" t="s">
        <v>0</v>
      </c>
      <c r="C1" s="142"/>
      <c r="D1" s="142"/>
      <c r="E1" s="142"/>
      <c r="F1" s="142"/>
      <c r="G1" s="142"/>
      <c r="H1" s="142"/>
      <c r="I1" s="142"/>
    </row>
    <row r="2" spans="1:74" s="7" customFormat="1" ht="120.75" customHeight="1" thickTop="1" thickBot="1" x14ac:dyDescent="0.3">
      <c r="A2" s="8" t="s">
        <v>1</v>
      </c>
      <c r="B2" s="9" t="s">
        <v>2</v>
      </c>
      <c r="C2" s="10" t="s">
        <v>3</v>
      </c>
      <c r="D2" s="11" t="s">
        <v>4</v>
      </c>
      <c r="E2" s="8" t="s">
        <v>1</v>
      </c>
      <c r="F2" s="8" t="s">
        <v>5</v>
      </c>
      <c r="G2" s="12" t="s">
        <v>6</v>
      </c>
      <c r="H2" s="13" t="s">
        <v>7</v>
      </c>
      <c r="I2" s="12" t="s">
        <v>8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</row>
    <row r="3" spans="1:74" s="59" customFormat="1" ht="47.25" customHeight="1" x14ac:dyDescent="0.25">
      <c r="A3" s="16">
        <v>1</v>
      </c>
      <c r="B3" s="174" t="s">
        <v>156</v>
      </c>
      <c r="C3" s="17">
        <v>3.3</v>
      </c>
      <c r="D3" s="18" t="s">
        <v>154</v>
      </c>
      <c r="E3" s="16">
        <v>1</v>
      </c>
      <c r="F3" s="22" t="s">
        <v>157</v>
      </c>
      <c r="G3" s="191">
        <v>95364.51</v>
      </c>
      <c r="H3" s="178">
        <v>56166.07</v>
      </c>
      <c r="I3" s="61">
        <f t="shared" ref="I3:I5" si="0">G3/H3</f>
        <v>1.6979024881035827</v>
      </c>
    </row>
    <row r="4" spans="1:74" ht="47.25" customHeight="1" x14ac:dyDescent="0.2">
      <c r="A4" s="22">
        <v>2</v>
      </c>
      <c r="B4" s="174" t="s">
        <v>158</v>
      </c>
      <c r="C4" s="17">
        <v>3.8</v>
      </c>
      <c r="D4" s="18" t="s">
        <v>154</v>
      </c>
      <c r="E4" s="22">
        <v>2</v>
      </c>
      <c r="F4" s="19" t="s">
        <v>159</v>
      </c>
      <c r="G4" s="62">
        <v>84150.42</v>
      </c>
      <c r="H4" s="26">
        <v>57955.7</v>
      </c>
      <c r="I4" s="20">
        <f t="shared" si="0"/>
        <v>1.4519783213730488</v>
      </c>
    </row>
    <row r="5" spans="1:74" ht="47.25" customHeight="1" x14ac:dyDescent="0.2">
      <c r="A5" s="16">
        <v>3</v>
      </c>
      <c r="B5" s="174" t="s">
        <v>160</v>
      </c>
      <c r="C5" s="17">
        <v>3.5</v>
      </c>
      <c r="D5" s="18" t="s">
        <v>154</v>
      </c>
      <c r="E5" s="16">
        <v>3</v>
      </c>
      <c r="F5" s="63" t="s">
        <v>161</v>
      </c>
      <c r="G5" s="60">
        <v>88982.74</v>
      </c>
      <c r="H5" s="26">
        <v>56830.33</v>
      </c>
      <c r="I5" s="20">
        <f t="shared" si="0"/>
        <v>1.5657614516755403</v>
      </c>
    </row>
    <row r="6" spans="1:74" ht="47.25" customHeight="1" x14ac:dyDescent="0.2">
      <c r="A6" s="22">
        <v>4</v>
      </c>
      <c r="B6" s="175" t="s">
        <v>162</v>
      </c>
      <c r="C6" s="10">
        <v>3.6</v>
      </c>
      <c r="D6" s="11" t="s">
        <v>154</v>
      </c>
      <c r="E6" s="22">
        <v>4</v>
      </c>
      <c r="F6" s="22" t="s">
        <v>163</v>
      </c>
      <c r="G6" s="64">
        <v>97131.99</v>
      </c>
      <c r="H6" s="26">
        <v>57495.89</v>
      </c>
      <c r="I6" s="20">
        <f t="shared" ref="I6:I39" si="1">G6/H6</f>
        <v>1.6893727534263754</v>
      </c>
    </row>
    <row r="7" spans="1:74" ht="39" customHeight="1" x14ac:dyDescent="0.2">
      <c r="A7" s="16">
        <v>5</v>
      </c>
      <c r="B7" s="174" t="s">
        <v>164</v>
      </c>
      <c r="C7" s="17">
        <v>4</v>
      </c>
      <c r="D7" s="18" t="s">
        <v>154</v>
      </c>
      <c r="E7" s="16">
        <v>5</v>
      </c>
      <c r="F7" s="19" t="s">
        <v>165</v>
      </c>
      <c r="G7" s="64">
        <v>120100.98</v>
      </c>
      <c r="H7" s="26">
        <v>65023.31</v>
      </c>
      <c r="I7" s="20">
        <f t="shared" si="1"/>
        <v>1.8470450058602061</v>
      </c>
    </row>
    <row r="8" spans="1:74" ht="38.25" customHeight="1" x14ac:dyDescent="0.2">
      <c r="A8" s="16">
        <v>6</v>
      </c>
      <c r="B8" s="174" t="s">
        <v>166</v>
      </c>
      <c r="C8" s="17">
        <v>3.3</v>
      </c>
      <c r="D8" s="18" t="s">
        <v>154</v>
      </c>
      <c r="E8" s="22">
        <v>6</v>
      </c>
      <c r="F8" s="19" t="s">
        <v>544</v>
      </c>
      <c r="G8" s="60">
        <v>77758.75</v>
      </c>
      <c r="H8" s="26">
        <v>59845.07</v>
      </c>
      <c r="I8" s="20">
        <f t="shared" si="1"/>
        <v>1.2993342642927814</v>
      </c>
    </row>
    <row r="9" spans="1:74" ht="93.75" x14ac:dyDescent="0.2">
      <c r="A9" s="16">
        <v>7</v>
      </c>
      <c r="B9" s="175" t="s">
        <v>22</v>
      </c>
      <c r="C9" s="17">
        <v>3.5</v>
      </c>
      <c r="D9" s="18" t="s">
        <v>154</v>
      </c>
      <c r="E9" s="22">
        <v>7</v>
      </c>
      <c r="F9" s="19" t="s">
        <v>167</v>
      </c>
      <c r="G9" s="60">
        <v>87951.35</v>
      </c>
      <c r="H9" s="26">
        <v>58247.38</v>
      </c>
      <c r="I9" s="20">
        <f t="shared" si="1"/>
        <v>1.5099623365033759</v>
      </c>
    </row>
    <row r="10" spans="1:74" ht="44.25" customHeight="1" x14ac:dyDescent="0.2">
      <c r="A10" s="143">
        <v>8</v>
      </c>
      <c r="B10" s="192" t="s">
        <v>24</v>
      </c>
      <c r="C10" s="146">
        <v>3.7</v>
      </c>
      <c r="D10" s="149" t="s">
        <v>154</v>
      </c>
      <c r="E10" s="22"/>
      <c r="F10" s="19" t="s">
        <v>168</v>
      </c>
      <c r="G10" s="191">
        <v>85985.12</v>
      </c>
      <c r="H10" s="26">
        <v>61188.9</v>
      </c>
      <c r="I10" s="20">
        <f t="shared" si="1"/>
        <v>1.4052404929652274</v>
      </c>
    </row>
    <row r="11" spans="1:74" ht="44.25" customHeight="1" x14ac:dyDescent="0.2">
      <c r="A11" s="144"/>
      <c r="B11" s="193"/>
      <c r="C11" s="147"/>
      <c r="D11" s="150"/>
      <c r="E11" s="22">
        <v>8</v>
      </c>
      <c r="F11" s="19" t="s">
        <v>169</v>
      </c>
      <c r="G11" s="60">
        <v>84510.52</v>
      </c>
      <c r="H11" s="26">
        <v>61188.9</v>
      </c>
      <c r="I11" s="20">
        <f t="shared" si="1"/>
        <v>1.3811413508005537</v>
      </c>
    </row>
    <row r="12" spans="1:74" ht="44.25" customHeight="1" x14ac:dyDescent="0.2">
      <c r="A12" s="144"/>
      <c r="B12" s="193"/>
      <c r="C12" s="147"/>
      <c r="D12" s="150"/>
      <c r="E12" s="16">
        <v>9</v>
      </c>
      <c r="F12" s="19" t="s">
        <v>170</v>
      </c>
      <c r="G12" s="60">
        <v>91883.53</v>
      </c>
      <c r="H12" s="26">
        <v>61188.9</v>
      </c>
      <c r="I12" s="20">
        <f t="shared" si="1"/>
        <v>1.5016372250522561</v>
      </c>
    </row>
    <row r="13" spans="1:74" ht="28.5" customHeight="1" x14ac:dyDescent="0.2">
      <c r="A13" s="22">
        <v>9</v>
      </c>
      <c r="B13" s="175" t="s">
        <v>171</v>
      </c>
      <c r="C13" s="10">
        <v>3.4</v>
      </c>
      <c r="D13" s="11" t="s">
        <v>154</v>
      </c>
      <c r="E13" s="16">
        <v>10</v>
      </c>
      <c r="F13" s="22" t="s">
        <v>172</v>
      </c>
      <c r="G13" s="64">
        <v>90760.89</v>
      </c>
      <c r="H13" s="26">
        <v>57886.37</v>
      </c>
      <c r="I13" s="20">
        <f t="shared" si="1"/>
        <v>1.5679146921805598</v>
      </c>
    </row>
    <row r="14" spans="1:74" ht="30.75" customHeight="1" x14ac:dyDescent="0.2">
      <c r="A14" s="22">
        <v>10</v>
      </c>
      <c r="B14" s="175" t="s">
        <v>173</v>
      </c>
      <c r="C14" s="172">
        <v>3.6</v>
      </c>
      <c r="D14" s="11" t="s">
        <v>154</v>
      </c>
      <c r="E14" s="22">
        <v>11</v>
      </c>
      <c r="F14" s="19" t="s">
        <v>174</v>
      </c>
      <c r="G14" s="62">
        <v>90942.14</v>
      </c>
      <c r="H14" s="26">
        <v>50491.51</v>
      </c>
      <c r="I14" s="20">
        <f t="shared" si="1"/>
        <v>1.801137260501815</v>
      </c>
    </row>
    <row r="15" spans="1:74" ht="30.75" customHeight="1" x14ac:dyDescent="0.2">
      <c r="A15" s="22">
        <v>11</v>
      </c>
      <c r="B15" s="175" t="s">
        <v>175</v>
      </c>
      <c r="C15" s="172">
        <v>4.0999999999999996</v>
      </c>
      <c r="D15" s="11" t="s">
        <v>154</v>
      </c>
      <c r="E15" s="16">
        <v>12</v>
      </c>
      <c r="F15" s="19" t="s">
        <v>176</v>
      </c>
      <c r="G15" s="60">
        <v>99724.15</v>
      </c>
      <c r="H15" s="26">
        <v>60903.01</v>
      </c>
      <c r="I15" s="20">
        <f t="shared" si="1"/>
        <v>1.6374256379118206</v>
      </c>
    </row>
    <row r="16" spans="1:74" ht="27.75" customHeight="1" thickTop="1" thickBot="1" x14ac:dyDescent="0.25">
      <c r="A16" s="22">
        <v>12</v>
      </c>
      <c r="B16" s="175" t="s">
        <v>177</v>
      </c>
      <c r="C16" s="10" t="s">
        <v>178</v>
      </c>
      <c r="D16" s="11" t="s">
        <v>154</v>
      </c>
      <c r="E16" s="22">
        <v>13</v>
      </c>
      <c r="F16" s="19" t="s">
        <v>179</v>
      </c>
      <c r="G16" s="60">
        <v>104869.21</v>
      </c>
      <c r="H16" s="26">
        <v>58013.27</v>
      </c>
      <c r="I16" s="20">
        <f t="shared" si="1"/>
        <v>1.8076762437283749</v>
      </c>
    </row>
    <row r="17" spans="1:9" ht="38.25" customHeight="1" thickTop="1" thickBot="1" x14ac:dyDescent="0.25">
      <c r="A17" s="192">
        <v>13</v>
      </c>
      <c r="B17" s="192" t="s">
        <v>180</v>
      </c>
      <c r="C17" s="355">
        <v>3.4</v>
      </c>
      <c r="D17" s="356" t="s">
        <v>154</v>
      </c>
      <c r="E17" s="16"/>
      <c r="F17" s="19" t="s">
        <v>155</v>
      </c>
      <c r="G17" s="60">
        <v>67949.59</v>
      </c>
      <c r="H17" s="138">
        <v>55473.56</v>
      </c>
      <c r="I17" s="20">
        <f t="shared" si="1"/>
        <v>1.2249004751092232</v>
      </c>
    </row>
    <row r="18" spans="1:9" ht="60" customHeight="1" thickTop="1" thickBot="1" x14ac:dyDescent="0.25">
      <c r="A18" s="193"/>
      <c r="B18" s="193"/>
      <c r="C18" s="357"/>
      <c r="D18" s="358"/>
      <c r="E18" s="16">
        <v>14</v>
      </c>
      <c r="F18" s="19" t="s">
        <v>181</v>
      </c>
      <c r="G18" s="62">
        <v>48229.77</v>
      </c>
      <c r="H18" s="139"/>
      <c r="I18" s="20">
        <f>G18/H17</f>
        <v>0.86941905296865751</v>
      </c>
    </row>
    <row r="19" spans="1:9" ht="60" customHeight="1" thickTop="1" thickBot="1" x14ac:dyDescent="0.25">
      <c r="A19" s="193"/>
      <c r="B19" s="193"/>
      <c r="C19" s="357"/>
      <c r="D19" s="358"/>
      <c r="E19" s="16">
        <v>15</v>
      </c>
      <c r="F19" s="19" t="s">
        <v>182</v>
      </c>
      <c r="G19" s="60">
        <v>72473.09</v>
      </c>
      <c r="H19" s="139"/>
      <c r="I19" s="20">
        <f>G19/H17</f>
        <v>1.3064438265725149</v>
      </c>
    </row>
    <row r="20" spans="1:9" ht="60" customHeight="1" thickTop="1" thickBot="1" x14ac:dyDescent="0.25">
      <c r="A20" s="195"/>
      <c r="B20" s="195"/>
      <c r="C20" s="359"/>
      <c r="D20" s="360"/>
      <c r="E20" s="16">
        <v>16</v>
      </c>
      <c r="F20" s="19" t="s">
        <v>183</v>
      </c>
      <c r="G20" s="60">
        <v>83145.899999999994</v>
      </c>
      <c r="H20" s="139"/>
      <c r="I20" s="20">
        <f>G20/H17</f>
        <v>1.4988383655204389</v>
      </c>
    </row>
    <row r="21" spans="1:9" ht="30" customHeight="1" thickTop="1" thickBot="1" x14ac:dyDescent="0.25">
      <c r="A21" s="22">
        <v>14</v>
      </c>
      <c r="B21" s="175" t="s">
        <v>184</v>
      </c>
      <c r="C21" s="10">
        <v>3.5</v>
      </c>
      <c r="D21" s="11" t="s">
        <v>154</v>
      </c>
      <c r="E21" s="22">
        <v>17</v>
      </c>
      <c r="F21" s="19" t="s">
        <v>185</v>
      </c>
      <c r="G21" s="60">
        <v>107619.44</v>
      </c>
      <c r="H21" s="26">
        <v>59027.59</v>
      </c>
      <c r="I21" s="20">
        <f t="shared" si="1"/>
        <v>1.8232057246450348</v>
      </c>
    </row>
    <row r="22" spans="1:9" ht="33" customHeight="1" thickTop="1" thickBot="1" x14ac:dyDescent="0.25">
      <c r="A22" s="22">
        <v>15</v>
      </c>
      <c r="B22" s="175" t="s">
        <v>186</v>
      </c>
      <c r="C22" s="10">
        <v>3.6</v>
      </c>
      <c r="D22" s="11" t="s">
        <v>154</v>
      </c>
      <c r="E22" s="16">
        <v>18</v>
      </c>
      <c r="F22" s="19" t="s">
        <v>187</v>
      </c>
      <c r="G22" s="60">
        <v>99197.15</v>
      </c>
      <c r="H22" s="26">
        <v>56253.8</v>
      </c>
      <c r="I22" s="20">
        <f t="shared" si="1"/>
        <v>1.7633857623840521</v>
      </c>
    </row>
    <row r="23" spans="1:9" ht="30.75" customHeight="1" thickTop="1" thickBot="1" x14ac:dyDescent="0.25">
      <c r="A23" s="22">
        <v>16</v>
      </c>
      <c r="B23" s="175" t="s">
        <v>188</v>
      </c>
      <c r="C23" s="10">
        <v>3.6</v>
      </c>
      <c r="D23" s="11" t="s">
        <v>154</v>
      </c>
      <c r="E23" s="22">
        <v>19</v>
      </c>
      <c r="F23" s="19" t="s">
        <v>189</v>
      </c>
      <c r="G23" s="60">
        <v>87232.19</v>
      </c>
      <c r="H23" s="26">
        <v>59893.36</v>
      </c>
      <c r="I23" s="20">
        <f t="shared" si="1"/>
        <v>1.4564584454770946</v>
      </c>
    </row>
    <row r="24" spans="1:9" ht="32.25" customHeight="1" thickTop="1" thickBot="1" x14ac:dyDescent="0.25">
      <c r="A24" s="22">
        <v>17</v>
      </c>
      <c r="B24" s="175" t="s">
        <v>190</v>
      </c>
      <c r="C24" s="10">
        <v>3.7</v>
      </c>
      <c r="D24" s="11" t="s">
        <v>154</v>
      </c>
      <c r="E24" s="16">
        <v>20</v>
      </c>
      <c r="F24" s="19" t="s">
        <v>191</v>
      </c>
      <c r="G24" s="60">
        <v>85810.16</v>
      </c>
      <c r="H24" s="26">
        <v>57971.32</v>
      </c>
      <c r="I24" s="20">
        <f t="shared" si="1"/>
        <v>1.4802174592539898</v>
      </c>
    </row>
    <row r="25" spans="1:9" ht="39" customHeight="1" thickTop="1" thickBot="1" x14ac:dyDescent="0.25">
      <c r="A25" s="16">
        <v>18</v>
      </c>
      <c r="B25" s="174" t="s">
        <v>192</v>
      </c>
      <c r="C25" s="17">
        <v>3.4</v>
      </c>
      <c r="D25" s="11" t="s">
        <v>154</v>
      </c>
      <c r="E25" s="22">
        <v>21</v>
      </c>
      <c r="F25" s="22" t="s">
        <v>193</v>
      </c>
      <c r="G25" s="60">
        <v>74405.539999999994</v>
      </c>
      <c r="H25" s="178">
        <v>58225.49</v>
      </c>
      <c r="I25" s="20">
        <f t="shared" si="1"/>
        <v>1.2778860255190638</v>
      </c>
    </row>
    <row r="26" spans="1:9" ht="39" customHeight="1" thickTop="1" thickBot="1" x14ac:dyDescent="0.25">
      <c r="A26" s="16">
        <v>19</v>
      </c>
      <c r="B26" s="174" t="s">
        <v>194</v>
      </c>
      <c r="C26" s="17">
        <v>3.5</v>
      </c>
      <c r="D26" s="11" t="s">
        <v>154</v>
      </c>
      <c r="E26" s="16">
        <v>19</v>
      </c>
      <c r="F26" s="22" t="s">
        <v>195</v>
      </c>
      <c r="G26" s="60">
        <v>86110.95</v>
      </c>
      <c r="H26" s="26">
        <v>61162.89</v>
      </c>
      <c r="I26" s="20">
        <f t="shared" si="1"/>
        <v>1.4078953757744279</v>
      </c>
    </row>
    <row r="27" spans="1:9" ht="30.75" customHeight="1" thickTop="1" thickBot="1" x14ac:dyDescent="0.25">
      <c r="A27" s="22">
        <v>20</v>
      </c>
      <c r="B27" s="175" t="s">
        <v>196</v>
      </c>
      <c r="C27" s="10">
        <v>4.3</v>
      </c>
      <c r="D27" s="11" t="s">
        <v>154</v>
      </c>
      <c r="E27" s="16">
        <v>20</v>
      </c>
      <c r="F27" s="19" t="s">
        <v>197</v>
      </c>
      <c r="G27" s="60">
        <v>90722.19</v>
      </c>
      <c r="H27" s="26">
        <v>48459.47</v>
      </c>
      <c r="I27" s="20">
        <f t="shared" si="1"/>
        <v>1.8721250975299564</v>
      </c>
    </row>
    <row r="28" spans="1:9" ht="30" customHeight="1" thickTop="1" thickBot="1" x14ac:dyDescent="0.25">
      <c r="A28" s="22">
        <v>21</v>
      </c>
      <c r="B28" s="175" t="s">
        <v>198</v>
      </c>
      <c r="C28" s="10" t="s">
        <v>199</v>
      </c>
      <c r="D28" s="11" t="s">
        <v>154</v>
      </c>
      <c r="E28" s="16">
        <v>22</v>
      </c>
      <c r="F28" s="19" t="s">
        <v>200</v>
      </c>
      <c r="G28" s="60">
        <v>90330.36</v>
      </c>
      <c r="H28" s="26">
        <v>59900.5</v>
      </c>
      <c r="I28" s="20">
        <f t="shared" si="1"/>
        <v>1.5080067779066952</v>
      </c>
    </row>
    <row r="29" spans="1:9" ht="46.5" customHeight="1" thickTop="1" thickBot="1" x14ac:dyDescent="0.25">
      <c r="A29" s="68">
        <v>22</v>
      </c>
      <c r="B29" s="175" t="s">
        <v>201</v>
      </c>
      <c r="C29" s="194">
        <v>2.6</v>
      </c>
      <c r="D29" s="11" t="s">
        <v>154</v>
      </c>
      <c r="E29" s="22">
        <v>23</v>
      </c>
      <c r="F29" s="22" t="s">
        <v>202</v>
      </c>
      <c r="G29" s="62">
        <v>90398.080000000002</v>
      </c>
      <c r="H29" s="178">
        <v>51822.33</v>
      </c>
      <c r="I29" s="20">
        <f t="shared" si="1"/>
        <v>1.7443847082908082</v>
      </c>
    </row>
    <row r="30" spans="1:9" ht="46.5" customHeight="1" thickTop="1" thickBot="1" x14ac:dyDescent="0.25">
      <c r="A30" s="22">
        <v>23</v>
      </c>
      <c r="B30" s="175" t="s">
        <v>203</v>
      </c>
      <c r="C30" s="172">
        <v>3.8</v>
      </c>
      <c r="D30" s="11" t="s">
        <v>154</v>
      </c>
      <c r="E30" s="16">
        <v>24</v>
      </c>
      <c r="F30" s="19" t="s">
        <v>204</v>
      </c>
      <c r="G30" s="60">
        <v>92033.14</v>
      </c>
      <c r="H30" s="26">
        <v>60740.58</v>
      </c>
      <c r="I30" s="20">
        <f t="shared" si="1"/>
        <v>1.5151837535960309</v>
      </c>
    </row>
    <row r="31" spans="1:9" ht="46.5" customHeight="1" thickTop="1" thickBot="1" x14ac:dyDescent="0.25">
      <c r="A31" s="22">
        <v>24</v>
      </c>
      <c r="B31" s="175" t="s">
        <v>205</v>
      </c>
      <c r="C31" s="10">
        <v>3.8</v>
      </c>
      <c r="D31" s="11" t="s">
        <v>154</v>
      </c>
      <c r="E31" s="16">
        <v>25</v>
      </c>
      <c r="F31" s="19" t="s">
        <v>206</v>
      </c>
      <c r="G31" s="60">
        <v>77911.13</v>
      </c>
      <c r="H31" s="26">
        <v>57878.73</v>
      </c>
      <c r="I31" s="20">
        <f t="shared" si="1"/>
        <v>1.3461098749056863</v>
      </c>
    </row>
    <row r="32" spans="1:9" ht="31.5" customHeight="1" thickTop="1" thickBot="1" x14ac:dyDescent="0.25">
      <c r="A32" s="16">
        <v>25</v>
      </c>
      <c r="B32" s="174" t="s">
        <v>207</v>
      </c>
      <c r="C32" s="17">
        <v>4</v>
      </c>
      <c r="D32" s="11" t="s">
        <v>154</v>
      </c>
      <c r="E32" s="22">
        <v>26</v>
      </c>
      <c r="F32" s="19" t="s">
        <v>208</v>
      </c>
      <c r="G32" s="60">
        <v>97477.16</v>
      </c>
      <c r="H32" s="178">
        <v>63204.24</v>
      </c>
      <c r="I32" s="20">
        <f t="shared" si="1"/>
        <v>1.5422566587304904</v>
      </c>
    </row>
    <row r="33" spans="1:30" ht="45" customHeight="1" thickTop="1" thickBot="1" x14ac:dyDescent="0.25">
      <c r="A33" s="143">
        <v>26</v>
      </c>
      <c r="B33" s="192" t="s">
        <v>209</v>
      </c>
      <c r="C33" s="196">
        <v>4.4000000000000004</v>
      </c>
      <c r="D33" s="121"/>
      <c r="E33" s="123"/>
      <c r="F33" s="130" t="s">
        <v>155</v>
      </c>
      <c r="G33" s="60">
        <v>84346.22</v>
      </c>
      <c r="H33" s="178">
        <v>55206.9</v>
      </c>
      <c r="I33" s="20">
        <f>G33/H33</f>
        <v>1.5278202543522639</v>
      </c>
    </row>
    <row r="34" spans="1:30" ht="46.5" customHeight="1" thickTop="1" thickBot="1" x14ac:dyDescent="0.25">
      <c r="A34" s="144"/>
      <c r="B34" s="193"/>
      <c r="C34" s="197"/>
      <c r="D34" s="11" t="s">
        <v>154</v>
      </c>
      <c r="E34" s="202">
        <v>27</v>
      </c>
      <c r="F34" s="19" t="s">
        <v>210</v>
      </c>
      <c r="G34" s="60">
        <v>80057.34</v>
      </c>
      <c r="H34" s="26">
        <v>55206.9</v>
      </c>
      <c r="I34" s="20">
        <f>G34/H34</f>
        <v>1.4501328638268041</v>
      </c>
    </row>
    <row r="35" spans="1:30" ht="46.5" customHeight="1" thickTop="1" thickBot="1" x14ac:dyDescent="0.25">
      <c r="A35" s="145"/>
      <c r="B35" s="195"/>
      <c r="C35" s="198"/>
      <c r="D35" s="11" t="s">
        <v>154</v>
      </c>
      <c r="E35" s="201">
        <v>28</v>
      </c>
      <c r="F35" s="19" t="s">
        <v>211</v>
      </c>
      <c r="G35" s="60">
        <v>88635.1</v>
      </c>
      <c r="H35" s="26">
        <v>55206.9</v>
      </c>
      <c r="I35" s="20">
        <f t="shared" si="1"/>
        <v>1.6055076448777237</v>
      </c>
    </row>
    <row r="36" spans="1:30" ht="46.5" customHeight="1" thickTop="1" thickBot="1" x14ac:dyDescent="0.25">
      <c r="A36" s="143">
        <v>27</v>
      </c>
      <c r="B36" s="192" t="s">
        <v>212</v>
      </c>
      <c r="C36" s="196">
        <v>3.7</v>
      </c>
      <c r="D36" s="121"/>
      <c r="E36" s="124"/>
      <c r="F36" s="130" t="s">
        <v>155</v>
      </c>
      <c r="G36" s="60">
        <v>82219.61</v>
      </c>
      <c r="H36" s="122">
        <v>49497.99</v>
      </c>
      <c r="I36" s="20">
        <f t="shared" si="1"/>
        <v>1.6610696717179829</v>
      </c>
    </row>
    <row r="37" spans="1:30" ht="46.5" customHeight="1" thickTop="1" thickBot="1" x14ac:dyDescent="0.25">
      <c r="A37" s="144"/>
      <c r="B37" s="193"/>
      <c r="C37" s="197"/>
      <c r="D37" s="11" t="s">
        <v>154</v>
      </c>
      <c r="E37" s="16">
        <v>29</v>
      </c>
      <c r="F37" s="19" t="s">
        <v>213</v>
      </c>
      <c r="G37" s="60">
        <v>82357.61</v>
      </c>
      <c r="H37" s="26">
        <v>49497.99</v>
      </c>
      <c r="I37" s="20">
        <f t="shared" si="1"/>
        <v>1.6638576637152338</v>
      </c>
    </row>
    <row r="38" spans="1:30" ht="46.5" customHeight="1" thickTop="1" thickBot="1" x14ac:dyDescent="0.25">
      <c r="A38" s="145"/>
      <c r="B38" s="195"/>
      <c r="C38" s="198"/>
      <c r="D38" s="11" t="s">
        <v>154</v>
      </c>
      <c r="E38" s="16">
        <v>30</v>
      </c>
      <c r="F38" s="19" t="s">
        <v>214</v>
      </c>
      <c r="G38" s="60">
        <v>82081.61</v>
      </c>
      <c r="H38" s="26">
        <v>49497.99</v>
      </c>
      <c r="I38" s="20">
        <f t="shared" si="1"/>
        <v>1.6582816797207323</v>
      </c>
    </row>
    <row r="39" spans="1:30" ht="46.5" customHeight="1" thickTop="1" thickBot="1" x14ac:dyDescent="0.25">
      <c r="A39" s="22">
        <v>28</v>
      </c>
      <c r="B39" s="175" t="s">
        <v>215</v>
      </c>
      <c r="C39" s="28" t="s">
        <v>216</v>
      </c>
      <c r="D39" s="29" t="s">
        <v>154</v>
      </c>
      <c r="E39" s="22">
        <v>31</v>
      </c>
      <c r="F39" s="22" t="s">
        <v>217</v>
      </c>
      <c r="G39" s="62">
        <v>93445.77</v>
      </c>
      <c r="H39" s="30">
        <v>56225.35</v>
      </c>
      <c r="I39" s="20">
        <f t="shared" si="1"/>
        <v>1.6619864527299519</v>
      </c>
    </row>
    <row r="40" spans="1:30" s="34" customFormat="1" ht="33" customHeight="1" thickTop="1" thickBot="1" x14ac:dyDescent="0.25">
      <c r="A40" s="35"/>
      <c r="B40" s="35" t="s">
        <v>70</v>
      </c>
      <c r="C40" s="36">
        <f>AVERAGE(C3:C39)</f>
        <v>3.6439999999999997</v>
      </c>
      <c r="D40" s="37"/>
      <c r="E40" s="35"/>
      <c r="F40" s="36"/>
      <c r="G40" s="69">
        <f>AVERAGE(G3:G39)</f>
        <v>87683.929729729716</v>
      </c>
      <c r="H40" s="69">
        <f>AVERAGE(H3:H39)</f>
        <v>57140.543823529413</v>
      </c>
      <c r="I40" s="38">
        <f>AVERAGE(I3:I39)</f>
        <v>1.5413217064729829</v>
      </c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ht="37.5" customHeight="1" thickTop="1" thickBot="1" x14ac:dyDescent="0.25">
      <c r="A41" s="22">
        <v>29</v>
      </c>
      <c r="B41" s="175" t="s">
        <v>218</v>
      </c>
      <c r="C41" s="172">
        <v>3.2</v>
      </c>
      <c r="D41" s="11" t="s">
        <v>154</v>
      </c>
      <c r="E41" s="22">
        <v>32</v>
      </c>
      <c r="F41" s="19" t="s">
        <v>220</v>
      </c>
      <c r="G41" s="62">
        <v>72254.490000000005</v>
      </c>
      <c r="H41" s="30">
        <v>54079.31</v>
      </c>
      <c r="I41" s="20">
        <f t="shared" ref="I41:I46" si="2">G41/H41</f>
        <v>1.3360837998857604</v>
      </c>
    </row>
    <row r="42" spans="1:30" ht="30" customHeight="1" thickTop="1" thickBot="1" x14ac:dyDescent="0.25">
      <c r="A42" s="16">
        <v>30</v>
      </c>
      <c r="B42" s="174" t="s">
        <v>221</v>
      </c>
      <c r="C42" s="173">
        <v>3.4</v>
      </c>
      <c r="D42" s="18" t="s">
        <v>154</v>
      </c>
      <c r="E42" s="22">
        <v>33</v>
      </c>
      <c r="F42" s="19" t="s">
        <v>222</v>
      </c>
      <c r="G42" s="62">
        <v>84448.97</v>
      </c>
      <c r="H42" s="26">
        <v>51486.54</v>
      </c>
      <c r="I42" s="20">
        <f t="shared" si="2"/>
        <v>1.6402145104332122</v>
      </c>
    </row>
    <row r="43" spans="1:30" s="41" customFormat="1" ht="45" customHeight="1" thickTop="1" thickBot="1" x14ac:dyDescent="0.25">
      <c r="A43" s="22">
        <v>31</v>
      </c>
      <c r="B43" s="175" t="s">
        <v>223</v>
      </c>
      <c r="C43" s="10" t="s">
        <v>224</v>
      </c>
      <c r="D43" s="11" t="s">
        <v>154</v>
      </c>
      <c r="E43" s="22">
        <v>34</v>
      </c>
      <c r="F43" s="22" t="s">
        <v>225</v>
      </c>
      <c r="G43" s="60">
        <v>99242.57</v>
      </c>
      <c r="H43" s="30">
        <v>50793.45</v>
      </c>
      <c r="I43" s="20">
        <f t="shared" si="2"/>
        <v>1.9538458206717602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45" customHeight="1" thickTop="1" thickBot="1" x14ac:dyDescent="0.25">
      <c r="A44" s="22">
        <v>32</v>
      </c>
      <c r="B44" s="175" t="s">
        <v>226</v>
      </c>
      <c r="C44" s="70">
        <v>3.3</v>
      </c>
      <c r="D44" s="11" t="s">
        <v>154</v>
      </c>
      <c r="E44" s="22">
        <v>35</v>
      </c>
      <c r="F44" s="19" t="s">
        <v>227</v>
      </c>
      <c r="G44" s="62">
        <v>93128.63</v>
      </c>
      <c r="H44" s="26">
        <v>53306.01</v>
      </c>
      <c r="I44" s="20">
        <f t="shared" si="2"/>
        <v>1.7470568515632665</v>
      </c>
    </row>
    <row r="45" spans="1:30" ht="77.25" customHeight="1" thickTop="1" thickBot="1" x14ac:dyDescent="0.25">
      <c r="A45" s="22">
        <v>33</v>
      </c>
      <c r="B45" s="175" t="s">
        <v>228</v>
      </c>
      <c r="C45" s="10">
        <v>3.3</v>
      </c>
      <c r="D45" s="11" t="s">
        <v>154</v>
      </c>
      <c r="E45" s="22">
        <v>36</v>
      </c>
      <c r="F45" s="19" t="s">
        <v>229</v>
      </c>
      <c r="G45" s="62">
        <v>68695.87</v>
      </c>
      <c r="H45" s="187">
        <v>52190.81</v>
      </c>
      <c r="I45" s="20">
        <f t="shared" si="2"/>
        <v>1.3162445648956205</v>
      </c>
    </row>
    <row r="46" spans="1:30" ht="45" customHeight="1" thickTop="1" thickBot="1" x14ac:dyDescent="0.25">
      <c r="A46" s="143">
        <v>34</v>
      </c>
      <c r="B46" s="192" t="s">
        <v>230</v>
      </c>
      <c r="C46" s="146">
        <v>3.3</v>
      </c>
      <c r="D46" s="149" t="s">
        <v>154</v>
      </c>
      <c r="E46" s="22"/>
      <c r="F46" s="19" t="s">
        <v>231</v>
      </c>
      <c r="G46" s="62">
        <v>76076.399999999994</v>
      </c>
      <c r="H46" s="138">
        <v>49130.52</v>
      </c>
      <c r="I46" s="20">
        <f t="shared" si="2"/>
        <v>1.5484550132992689</v>
      </c>
    </row>
    <row r="47" spans="1:30" ht="64.5" customHeight="1" thickTop="1" thickBot="1" x14ac:dyDescent="0.25">
      <c r="A47" s="143"/>
      <c r="B47" s="192"/>
      <c r="C47" s="146"/>
      <c r="D47" s="149"/>
      <c r="E47" s="22">
        <v>37</v>
      </c>
      <c r="F47" s="19" t="s">
        <v>232</v>
      </c>
      <c r="G47" s="62">
        <v>67272.78</v>
      </c>
      <c r="H47" s="138"/>
      <c r="I47" s="20">
        <f>G47/H46</f>
        <v>1.3692665984402363</v>
      </c>
    </row>
    <row r="48" spans="1:30" s="71" customFormat="1" ht="39.75" customHeight="1" thickTop="1" thickBot="1" x14ac:dyDescent="0.25">
      <c r="A48" s="143"/>
      <c r="B48" s="192"/>
      <c r="C48" s="146"/>
      <c r="D48" s="149"/>
      <c r="E48" s="22">
        <v>38</v>
      </c>
      <c r="F48" s="22" t="s">
        <v>233</v>
      </c>
      <c r="G48" s="62">
        <v>79849.39</v>
      </c>
      <c r="H48" s="138"/>
      <c r="I48" s="20">
        <f>G48/H46</f>
        <v>1.6252502517783245</v>
      </c>
    </row>
    <row r="49" spans="1:30" s="71" customFormat="1" ht="33.75" customHeight="1" thickTop="1" thickBot="1" x14ac:dyDescent="0.25">
      <c r="A49" s="16">
        <v>35</v>
      </c>
      <c r="B49" s="200" t="s">
        <v>234</v>
      </c>
      <c r="C49" s="17" t="s">
        <v>235</v>
      </c>
      <c r="D49" s="18" t="s">
        <v>154</v>
      </c>
      <c r="E49" s="22">
        <v>39</v>
      </c>
      <c r="F49" s="19" t="s">
        <v>236</v>
      </c>
      <c r="G49" s="62">
        <v>69432.350000000006</v>
      </c>
      <c r="H49" s="26">
        <v>53032.88</v>
      </c>
      <c r="I49" s="20">
        <f>G49/H49</f>
        <v>1.3092321216573568</v>
      </c>
    </row>
    <row r="50" spans="1:30" s="42" customFormat="1" ht="38.25" customHeight="1" thickTop="1" thickBot="1" x14ac:dyDescent="0.25">
      <c r="A50" s="43"/>
      <c r="B50" s="44" t="s">
        <v>86</v>
      </c>
      <c r="C50" s="36">
        <f>AVERAGE(C41:C49)</f>
        <v>3.3</v>
      </c>
      <c r="D50" s="72"/>
      <c r="E50" s="43"/>
      <c r="F50" s="38"/>
      <c r="G50" s="69">
        <f>AVERAGE(G41:G49)</f>
        <v>78933.494444444455</v>
      </c>
      <c r="H50" s="69">
        <f>AVERAGE(H41:H49)</f>
        <v>52002.788571428573</v>
      </c>
      <c r="I50" s="38">
        <f>AVERAGE(I41:I49)</f>
        <v>1.5384055036249782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67.5" customHeight="1" outlineLevel="2" thickTop="1" thickBot="1" x14ac:dyDescent="0.25">
      <c r="A51" s="123"/>
      <c r="B51" s="174" t="s">
        <v>237</v>
      </c>
      <c r="C51" s="125">
        <v>3.1</v>
      </c>
      <c r="D51" s="126" t="s">
        <v>154</v>
      </c>
      <c r="E51" s="25">
        <v>40</v>
      </c>
      <c r="F51" s="19" t="s">
        <v>238</v>
      </c>
      <c r="G51" s="73">
        <v>59434.22</v>
      </c>
      <c r="H51" s="26">
        <v>43362.03</v>
      </c>
      <c r="I51" s="20">
        <f t="shared" ref="I51:I87" si="3">G51/H51</f>
        <v>1.3706512356547884</v>
      </c>
    </row>
    <row r="52" spans="1:30" ht="36.75" customHeight="1" thickTop="1" thickBot="1" x14ac:dyDescent="0.25">
      <c r="A52" s="22">
        <v>37</v>
      </c>
      <c r="B52" s="175" t="s">
        <v>239</v>
      </c>
      <c r="C52" s="10">
        <v>3.3</v>
      </c>
      <c r="D52" s="74" t="s">
        <v>154</v>
      </c>
      <c r="E52" s="25">
        <v>39</v>
      </c>
      <c r="F52" s="22" t="s">
        <v>240</v>
      </c>
      <c r="G52" s="75">
        <v>87401.71</v>
      </c>
      <c r="H52" s="30">
        <v>45267.58</v>
      </c>
      <c r="I52" s="20">
        <f t="shared" si="3"/>
        <v>1.9307793789727661</v>
      </c>
    </row>
    <row r="53" spans="1:30" ht="36.75" customHeight="1" thickTop="1" thickBot="1" x14ac:dyDescent="0.25">
      <c r="A53" s="22">
        <v>38</v>
      </c>
      <c r="B53" s="175" t="s">
        <v>241</v>
      </c>
      <c r="C53" s="172">
        <v>3.3</v>
      </c>
      <c r="D53" s="74" t="s">
        <v>154</v>
      </c>
      <c r="E53" s="25">
        <v>40</v>
      </c>
      <c r="F53" s="22" t="s">
        <v>242</v>
      </c>
      <c r="G53" s="60">
        <v>69867.789999999994</v>
      </c>
      <c r="H53" s="30">
        <v>44224.97</v>
      </c>
      <c r="I53" s="20">
        <f t="shared" si="3"/>
        <v>1.5798267358915108</v>
      </c>
    </row>
    <row r="54" spans="1:30" ht="36.75" customHeight="1" thickTop="1" thickBot="1" x14ac:dyDescent="0.25">
      <c r="A54" s="22">
        <v>39</v>
      </c>
      <c r="B54" s="175" t="s">
        <v>243</v>
      </c>
      <c r="C54" s="173">
        <v>3.1</v>
      </c>
      <c r="D54" s="18" t="s">
        <v>154</v>
      </c>
      <c r="E54" s="76">
        <v>39</v>
      </c>
      <c r="F54" s="63" t="s">
        <v>244</v>
      </c>
      <c r="G54" s="191">
        <v>89592.18</v>
      </c>
      <c r="H54" s="187">
        <v>45198.9</v>
      </c>
      <c r="I54" s="20">
        <f t="shared" si="3"/>
        <v>1.9821761149054511</v>
      </c>
    </row>
    <row r="55" spans="1:30" ht="36.75" customHeight="1" thickTop="1" thickBot="1" x14ac:dyDescent="0.25">
      <c r="A55" s="22">
        <v>40</v>
      </c>
      <c r="B55" s="175" t="s">
        <v>245</v>
      </c>
      <c r="C55" s="17">
        <v>3.2</v>
      </c>
      <c r="D55" s="18" t="s">
        <v>154</v>
      </c>
      <c r="E55" s="76">
        <v>42</v>
      </c>
      <c r="F55" s="63" t="s">
        <v>246</v>
      </c>
      <c r="G55" s="60">
        <v>66850.759999999995</v>
      </c>
      <c r="H55" s="30">
        <v>43140.98</v>
      </c>
      <c r="I55" s="20">
        <f t="shared" si="3"/>
        <v>1.5495883496387888</v>
      </c>
    </row>
    <row r="56" spans="1:30" ht="36.75" customHeight="1" thickTop="1" thickBot="1" x14ac:dyDescent="0.25">
      <c r="A56" s="16">
        <v>41</v>
      </c>
      <c r="B56" s="203" t="s">
        <v>247</v>
      </c>
      <c r="C56" s="77">
        <v>3.1</v>
      </c>
      <c r="D56" s="78" t="s">
        <v>154</v>
      </c>
      <c r="E56" s="79">
        <v>43</v>
      </c>
      <c r="F56" s="80" t="s">
        <v>248</v>
      </c>
      <c r="G56" s="81">
        <v>79711.88</v>
      </c>
      <c r="H56" s="82">
        <v>43002.67</v>
      </c>
      <c r="I56" s="21">
        <f t="shared" si="3"/>
        <v>1.8536495524580219</v>
      </c>
    </row>
    <row r="57" spans="1:30" ht="44.45" customHeight="1" thickTop="1" thickBot="1" x14ac:dyDescent="0.25">
      <c r="A57" s="22">
        <v>42</v>
      </c>
      <c r="B57" s="175" t="s">
        <v>249</v>
      </c>
      <c r="C57" s="120">
        <v>3.1</v>
      </c>
      <c r="D57" s="22" t="s">
        <v>154</v>
      </c>
      <c r="E57" s="22">
        <v>42</v>
      </c>
      <c r="F57" s="22" t="s">
        <v>250</v>
      </c>
      <c r="G57" s="62">
        <v>83866.16</v>
      </c>
      <c r="H57" s="83">
        <v>44035.13</v>
      </c>
      <c r="I57" s="20">
        <f t="shared" si="3"/>
        <v>1.9045284980423587</v>
      </c>
    </row>
    <row r="58" spans="1:30" ht="30.75" customHeight="1" thickTop="1" thickBot="1" x14ac:dyDescent="0.25">
      <c r="A58" s="136">
        <v>43</v>
      </c>
      <c r="B58" s="177" t="s">
        <v>251</v>
      </c>
      <c r="C58" s="141">
        <v>2.9</v>
      </c>
      <c r="D58" s="137" t="s">
        <v>154</v>
      </c>
      <c r="E58" s="136">
        <v>43</v>
      </c>
      <c r="F58" s="204" t="s">
        <v>168</v>
      </c>
      <c r="G58" s="205">
        <v>78561.39</v>
      </c>
      <c r="H58" s="206">
        <v>44039.44</v>
      </c>
      <c r="I58" s="171">
        <f t="shared" si="3"/>
        <v>1.7838871248135761</v>
      </c>
    </row>
    <row r="59" spans="1:30" ht="28.5" customHeight="1" thickTop="1" thickBot="1" x14ac:dyDescent="0.25">
      <c r="A59" s="136"/>
      <c r="B59" s="177"/>
      <c r="C59" s="141"/>
      <c r="D59" s="137"/>
      <c r="E59" s="136"/>
      <c r="F59" s="204" t="s">
        <v>252</v>
      </c>
      <c r="G59" s="205">
        <v>77346.86</v>
      </c>
      <c r="H59" s="206">
        <v>44039.44</v>
      </c>
      <c r="I59" s="171">
        <f>G59/H59</f>
        <v>1.7563088903946098</v>
      </c>
    </row>
    <row r="60" spans="1:30" ht="45" customHeight="1" thickTop="1" thickBot="1" x14ac:dyDescent="0.25">
      <c r="A60" s="136"/>
      <c r="B60" s="177"/>
      <c r="C60" s="141"/>
      <c r="D60" s="137"/>
      <c r="E60" s="136"/>
      <c r="F60" s="204" t="s">
        <v>253</v>
      </c>
      <c r="G60" s="205">
        <v>79775.91</v>
      </c>
      <c r="H60" s="187">
        <v>44039.44</v>
      </c>
      <c r="I60" s="171">
        <f>G60/H60</f>
        <v>1.8114651321633517</v>
      </c>
    </row>
    <row r="61" spans="1:30" ht="33.75" customHeight="1" thickTop="1" thickBot="1" x14ac:dyDescent="0.25">
      <c r="A61" s="84">
        <v>44</v>
      </c>
      <c r="B61" s="199" t="s">
        <v>254</v>
      </c>
      <c r="C61" s="85">
        <v>3.2</v>
      </c>
      <c r="D61" s="74" t="s">
        <v>154</v>
      </c>
      <c r="E61" s="68">
        <v>45</v>
      </c>
      <c r="F61" s="86" t="s">
        <v>255</v>
      </c>
      <c r="G61" s="207">
        <v>67841.820000000007</v>
      </c>
      <c r="H61" s="208">
        <v>43365.04</v>
      </c>
      <c r="I61" s="87">
        <f t="shared" si="3"/>
        <v>1.5644357759153458</v>
      </c>
    </row>
    <row r="62" spans="1:30" ht="33.75" customHeight="1" thickTop="1" thickBot="1" x14ac:dyDescent="0.25">
      <c r="A62" s="65">
        <v>45</v>
      </c>
      <c r="B62" s="209" t="s">
        <v>256</v>
      </c>
      <c r="C62" s="66">
        <v>3.9</v>
      </c>
      <c r="D62" s="88" t="s">
        <v>154</v>
      </c>
      <c r="E62" s="22">
        <v>46</v>
      </c>
      <c r="F62" s="19" t="s">
        <v>257</v>
      </c>
      <c r="G62" s="62">
        <v>83044.17</v>
      </c>
      <c r="H62" s="30">
        <v>44355.97</v>
      </c>
      <c r="I62" s="20">
        <f>G62/H62</f>
        <v>1.8722208081572784</v>
      </c>
    </row>
    <row r="63" spans="1:30" ht="33.75" customHeight="1" thickTop="1" thickBot="1" x14ac:dyDescent="0.25">
      <c r="A63" s="155">
        <v>46</v>
      </c>
      <c r="B63" s="212" t="s">
        <v>258</v>
      </c>
      <c r="C63" s="158">
        <v>3.3</v>
      </c>
      <c r="D63" s="160" t="s">
        <v>154</v>
      </c>
      <c r="E63" s="210"/>
      <c r="F63" s="19" t="s">
        <v>155</v>
      </c>
      <c r="G63" s="60">
        <v>66439.98</v>
      </c>
      <c r="H63" s="30">
        <v>44535.1</v>
      </c>
      <c r="I63" s="20">
        <f>G63/H63</f>
        <v>1.4918565356314457</v>
      </c>
    </row>
    <row r="64" spans="1:30" ht="33.75" customHeight="1" thickTop="1" thickBot="1" x14ac:dyDescent="0.25">
      <c r="A64" s="156"/>
      <c r="B64" s="193"/>
      <c r="C64" s="147"/>
      <c r="D64" s="161"/>
      <c r="E64" s="211">
        <v>47</v>
      </c>
      <c r="F64" s="134" t="s">
        <v>540</v>
      </c>
      <c r="G64" s="191">
        <v>65610.080000000002</v>
      </c>
      <c r="H64" s="187">
        <v>44535.1</v>
      </c>
      <c r="I64" s="20">
        <f>G64/H64</f>
        <v>1.4732217958419316</v>
      </c>
    </row>
    <row r="65" spans="1:9" ht="33.75" customHeight="1" thickTop="1" thickBot="1" x14ac:dyDescent="0.25">
      <c r="A65" s="156"/>
      <c r="B65" s="193"/>
      <c r="C65" s="147"/>
      <c r="D65" s="161"/>
      <c r="E65" s="211">
        <v>48</v>
      </c>
      <c r="F65" s="135" t="s">
        <v>541</v>
      </c>
      <c r="G65" s="191">
        <v>67981.66</v>
      </c>
      <c r="H65" s="187">
        <v>44535.1</v>
      </c>
      <c r="I65" s="20">
        <f>G65/H65</f>
        <v>1.5264737252189846</v>
      </c>
    </row>
    <row r="66" spans="1:9" ht="33.75" customHeight="1" thickTop="1" thickBot="1" x14ac:dyDescent="0.25">
      <c r="A66" s="156"/>
      <c r="B66" s="193"/>
      <c r="C66" s="147"/>
      <c r="D66" s="161"/>
      <c r="E66" s="211">
        <v>49</v>
      </c>
      <c r="F66" s="135" t="s">
        <v>542</v>
      </c>
      <c r="G66" s="191">
        <v>60445.71</v>
      </c>
      <c r="H66" s="187">
        <v>44535.1</v>
      </c>
      <c r="I66" s="20">
        <f>G66/H66</f>
        <v>1.3572600039070306</v>
      </c>
    </row>
    <row r="67" spans="1:9" ht="33" customHeight="1" thickTop="1" thickBot="1" x14ac:dyDescent="0.25">
      <c r="A67" s="157"/>
      <c r="B67" s="213"/>
      <c r="C67" s="159"/>
      <c r="D67" s="162"/>
      <c r="E67" s="127">
        <v>50</v>
      </c>
      <c r="F67" s="19" t="s">
        <v>259</v>
      </c>
      <c r="G67" s="191">
        <v>71722.47</v>
      </c>
      <c r="H67" s="187">
        <v>44535.1</v>
      </c>
      <c r="I67" s="20">
        <f t="shared" si="3"/>
        <v>1.6104706175578365</v>
      </c>
    </row>
    <row r="68" spans="1:9" ht="55.5" customHeight="1" thickTop="1" thickBot="1" x14ac:dyDescent="0.25">
      <c r="A68" s="65">
        <v>47</v>
      </c>
      <c r="B68" s="209" t="s">
        <v>260</v>
      </c>
      <c r="C68" s="66">
        <v>3</v>
      </c>
      <c r="D68" s="67" t="s">
        <v>154</v>
      </c>
      <c r="E68" s="22">
        <v>48</v>
      </c>
      <c r="F68" s="19" t="s">
        <v>261</v>
      </c>
      <c r="G68" s="62">
        <v>68520.92</v>
      </c>
      <c r="H68" s="26">
        <v>44175.48</v>
      </c>
      <c r="I68" s="20">
        <f t="shared" si="3"/>
        <v>1.5511075374845953</v>
      </c>
    </row>
    <row r="69" spans="1:9" ht="32.25" customHeight="1" thickTop="1" thickBot="1" x14ac:dyDescent="0.25">
      <c r="A69" s="22">
        <v>48</v>
      </c>
      <c r="B69" s="175" t="s">
        <v>262</v>
      </c>
      <c r="C69" s="10">
        <v>3.1</v>
      </c>
      <c r="D69" s="11" t="s">
        <v>154</v>
      </c>
      <c r="E69" s="22">
        <v>49</v>
      </c>
      <c r="F69" s="19" t="s">
        <v>263</v>
      </c>
      <c r="G69" s="62">
        <v>86169.42</v>
      </c>
      <c r="H69" s="26">
        <v>44149.74</v>
      </c>
      <c r="I69" s="20">
        <f t="shared" si="3"/>
        <v>1.9517537362620936</v>
      </c>
    </row>
    <row r="70" spans="1:9" ht="39.75" customHeight="1" thickTop="1" thickBot="1" x14ac:dyDescent="0.25">
      <c r="A70" s="22">
        <v>49</v>
      </c>
      <c r="B70" s="175" t="s">
        <v>264</v>
      </c>
      <c r="C70" s="10">
        <v>3</v>
      </c>
      <c r="D70" s="11" t="s">
        <v>154</v>
      </c>
      <c r="E70" s="22">
        <v>50</v>
      </c>
      <c r="F70" s="19" t="s">
        <v>265</v>
      </c>
      <c r="G70" s="62">
        <v>70673.8</v>
      </c>
      <c r="H70" s="26">
        <v>43846.46</v>
      </c>
      <c r="I70" s="20">
        <f t="shared" si="3"/>
        <v>1.6118473418378589</v>
      </c>
    </row>
    <row r="71" spans="1:9" ht="39" customHeight="1" thickTop="1" thickBot="1" x14ac:dyDescent="0.25">
      <c r="A71" s="22">
        <v>50</v>
      </c>
      <c r="B71" s="175" t="s">
        <v>266</v>
      </c>
      <c r="C71" s="10">
        <v>2.9</v>
      </c>
      <c r="D71" s="11" t="s">
        <v>154</v>
      </c>
      <c r="E71" s="22">
        <v>51</v>
      </c>
      <c r="F71" s="19" t="s">
        <v>267</v>
      </c>
      <c r="G71" s="60">
        <v>68571.820000000007</v>
      </c>
      <c r="H71" s="30">
        <v>43302.21</v>
      </c>
      <c r="I71" s="20">
        <f t="shared" si="3"/>
        <v>1.5835639797599246</v>
      </c>
    </row>
    <row r="72" spans="1:9" ht="61.5" customHeight="1" thickTop="1" thickBot="1" x14ac:dyDescent="0.25">
      <c r="A72" s="16">
        <v>51</v>
      </c>
      <c r="B72" s="174" t="s">
        <v>268</v>
      </c>
      <c r="C72" s="47">
        <v>2.9</v>
      </c>
      <c r="D72" s="48" t="s">
        <v>154</v>
      </c>
      <c r="E72" s="22">
        <v>52</v>
      </c>
      <c r="F72" s="22" t="s">
        <v>269</v>
      </c>
      <c r="G72" s="191">
        <v>74072.570000000007</v>
      </c>
      <c r="H72" s="178">
        <v>46810.84</v>
      </c>
      <c r="I72" s="20">
        <f>G72/H72</f>
        <v>1.5823807049820087</v>
      </c>
    </row>
    <row r="73" spans="1:9" ht="27" customHeight="1" thickTop="1" thickBot="1" x14ac:dyDescent="0.25">
      <c r="A73" s="22">
        <v>52</v>
      </c>
      <c r="B73" s="175" t="s">
        <v>270</v>
      </c>
      <c r="C73" s="172">
        <v>3.1</v>
      </c>
      <c r="D73" s="11" t="s">
        <v>154</v>
      </c>
      <c r="E73" s="22">
        <v>53</v>
      </c>
      <c r="F73" s="19" t="s">
        <v>271</v>
      </c>
      <c r="G73" s="60">
        <v>78082.53</v>
      </c>
      <c r="H73" s="30">
        <v>43175.89</v>
      </c>
      <c r="I73" s="20">
        <f t="shared" si="3"/>
        <v>1.8084752856281596</v>
      </c>
    </row>
    <row r="74" spans="1:9" ht="27" customHeight="1" thickTop="1" thickBot="1" x14ac:dyDescent="0.25">
      <c r="A74" s="65">
        <v>53</v>
      </c>
      <c r="B74" s="209" t="s">
        <v>272</v>
      </c>
      <c r="C74" s="17">
        <v>3</v>
      </c>
      <c r="D74" s="18" t="s">
        <v>154</v>
      </c>
      <c r="E74" s="22"/>
      <c r="F74" s="19" t="s">
        <v>273</v>
      </c>
      <c r="G74" s="60">
        <v>61108.17</v>
      </c>
      <c r="H74" s="26">
        <v>43726.62</v>
      </c>
      <c r="I74" s="20">
        <f t="shared" si="3"/>
        <v>1.3975049980995558</v>
      </c>
    </row>
    <row r="75" spans="1:9" ht="35.25" customHeight="1" thickTop="1" thickBot="1" x14ac:dyDescent="0.25">
      <c r="A75" s="22">
        <v>54</v>
      </c>
      <c r="B75" s="175" t="s">
        <v>274</v>
      </c>
      <c r="C75" s="10">
        <v>3.1</v>
      </c>
      <c r="D75" s="11" t="s">
        <v>154</v>
      </c>
      <c r="E75" s="22">
        <v>55</v>
      </c>
      <c r="F75" s="63" t="s">
        <v>275</v>
      </c>
      <c r="G75" s="60">
        <v>76450.740000000005</v>
      </c>
      <c r="H75" s="178">
        <v>42249.38</v>
      </c>
      <c r="I75" s="21">
        <f>G75/H75</f>
        <v>1.8095115241927813</v>
      </c>
    </row>
    <row r="76" spans="1:9" ht="35.25" customHeight="1" thickTop="1" thickBot="1" x14ac:dyDescent="0.25">
      <c r="A76" s="143">
        <v>55</v>
      </c>
      <c r="B76" s="192" t="s">
        <v>276</v>
      </c>
      <c r="C76" s="146">
        <v>3.4</v>
      </c>
      <c r="D76" s="149" t="s">
        <v>154</v>
      </c>
      <c r="E76" s="152">
        <v>55</v>
      </c>
      <c r="F76" s="89" t="s">
        <v>155</v>
      </c>
      <c r="G76" s="90">
        <v>86735.41</v>
      </c>
      <c r="H76" s="91">
        <v>44506.39</v>
      </c>
      <c r="I76" s="92">
        <f t="shared" si="3"/>
        <v>1.9488304937785339</v>
      </c>
    </row>
    <row r="77" spans="1:9" ht="35.25" customHeight="1" thickTop="1" thickBot="1" x14ac:dyDescent="0.25">
      <c r="A77" s="144"/>
      <c r="B77" s="193"/>
      <c r="C77" s="147"/>
      <c r="D77" s="150"/>
      <c r="E77" s="153"/>
      <c r="F77" s="89" t="s">
        <v>277</v>
      </c>
      <c r="G77" s="90">
        <v>111012.33</v>
      </c>
      <c r="H77" s="91">
        <v>44506.39</v>
      </c>
      <c r="I77" s="92">
        <f t="shared" si="3"/>
        <v>2.4943009307202852</v>
      </c>
    </row>
    <row r="78" spans="1:9" ht="35.25" customHeight="1" thickTop="1" thickBot="1" x14ac:dyDescent="0.25">
      <c r="A78" s="145"/>
      <c r="B78" s="195"/>
      <c r="C78" s="148"/>
      <c r="D78" s="151"/>
      <c r="E78" s="154"/>
      <c r="F78" s="89" t="s">
        <v>278</v>
      </c>
      <c r="G78" s="90">
        <v>62458.49</v>
      </c>
      <c r="H78" s="27">
        <v>44506.39</v>
      </c>
      <c r="I78" s="87">
        <f t="shared" si="3"/>
        <v>1.4033600568367823</v>
      </c>
    </row>
    <row r="79" spans="1:9" ht="39" thickTop="1" thickBot="1" x14ac:dyDescent="0.25">
      <c r="A79" s="22">
        <v>56</v>
      </c>
      <c r="B79" s="175" t="s">
        <v>279</v>
      </c>
      <c r="C79" s="172">
        <v>3.1</v>
      </c>
      <c r="D79" s="11" t="s">
        <v>154</v>
      </c>
      <c r="E79" s="22">
        <v>57</v>
      </c>
      <c r="F79" s="86" t="s">
        <v>280</v>
      </c>
      <c r="G79" s="62">
        <v>73985.64</v>
      </c>
      <c r="H79" s="30">
        <v>43726.879999999997</v>
      </c>
      <c r="I79" s="20">
        <f t="shared" si="3"/>
        <v>1.6919944894307575</v>
      </c>
    </row>
    <row r="80" spans="1:9" ht="36" customHeight="1" thickTop="1" thickBot="1" x14ac:dyDescent="0.25">
      <c r="A80" s="22">
        <v>57</v>
      </c>
      <c r="B80" s="189" t="s">
        <v>281</v>
      </c>
      <c r="C80" s="172">
        <v>3.3</v>
      </c>
      <c r="D80" s="11" t="s">
        <v>154</v>
      </c>
      <c r="E80" s="22">
        <v>58</v>
      </c>
      <c r="F80" s="19" t="s">
        <v>282</v>
      </c>
      <c r="G80" s="62">
        <v>94504.43</v>
      </c>
      <c r="H80" s="30">
        <v>43359.02</v>
      </c>
      <c r="I80" s="20">
        <f t="shared" si="3"/>
        <v>2.1795794738903234</v>
      </c>
    </row>
    <row r="81" spans="1:30" ht="36" customHeight="1" thickTop="1" thickBot="1" x14ac:dyDescent="0.25">
      <c r="A81" s="22">
        <v>58</v>
      </c>
      <c r="B81" s="175" t="s">
        <v>283</v>
      </c>
      <c r="C81" s="172">
        <v>3.2</v>
      </c>
      <c r="D81" s="11" t="s">
        <v>154</v>
      </c>
      <c r="E81" s="22">
        <v>59</v>
      </c>
      <c r="F81" s="19" t="s">
        <v>284</v>
      </c>
      <c r="G81" s="62">
        <v>74659.649999999994</v>
      </c>
      <c r="H81" s="30">
        <v>44988.34</v>
      </c>
      <c r="I81" s="20">
        <f t="shared" si="3"/>
        <v>1.659533336860173</v>
      </c>
    </row>
    <row r="82" spans="1:30" ht="36" customHeight="1" thickTop="1" thickBot="1" x14ac:dyDescent="0.25">
      <c r="A82" s="143">
        <v>58</v>
      </c>
      <c r="B82" s="193" t="s">
        <v>285</v>
      </c>
      <c r="C82" s="197">
        <v>2.8</v>
      </c>
      <c r="D82" s="11" t="s">
        <v>154</v>
      </c>
      <c r="E82" s="22"/>
      <c r="F82" s="19" t="s">
        <v>168</v>
      </c>
      <c r="G82" s="62">
        <v>70378.19</v>
      </c>
      <c r="H82" s="208">
        <v>44944.17</v>
      </c>
      <c r="I82" s="20">
        <f>G82/H82</f>
        <v>1.5659025408634759</v>
      </c>
    </row>
    <row r="83" spans="1:30" ht="36" customHeight="1" thickTop="1" thickBot="1" x14ac:dyDescent="0.25">
      <c r="A83" s="144"/>
      <c r="B83" s="193"/>
      <c r="C83" s="197"/>
      <c r="D83" s="11" t="s">
        <v>154</v>
      </c>
      <c r="E83" s="22"/>
      <c r="F83" s="19" t="s">
        <v>286</v>
      </c>
      <c r="G83" s="62">
        <v>67494.19</v>
      </c>
      <c r="H83" s="208">
        <v>44944.17</v>
      </c>
      <c r="I83" s="20">
        <f t="shared" si="3"/>
        <v>1.5017340402548318</v>
      </c>
    </row>
    <row r="84" spans="1:30" ht="36" customHeight="1" thickTop="1" thickBot="1" x14ac:dyDescent="0.25">
      <c r="A84" s="145"/>
      <c r="B84" s="193"/>
      <c r="C84" s="198"/>
      <c r="D84" s="11" t="s">
        <v>154</v>
      </c>
      <c r="E84" s="22">
        <v>60</v>
      </c>
      <c r="F84" s="19" t="s">
        <v>287</v>
      </c>
      <c r="G84" s="62">
        <v>72466.61</v>
      </c>
      <c r="H84" s="208">
        <v>44944.17</v>
      </c>
      <c r="I84" s="20">
        <f t="shared" si="3"/>
        <v>1.6123695242341778</v>
      </c>
    </row>
    <row r="85" spans="1:30" s="93" customFormat="1" ht="48" customHeight="1" thickTop="1" thickBot="1" x14ac:dyDescent="0.25">
      <c r="A85" s="94">
        <v>59</v>
      </c>
      <c r="B85" s="214" t="s">
        <v>288</v>
      </c>
      <c r="C85" s="95">
        <v>3.2</v>
      </c>
      <c r="D85" s="96" t="s">
        <v>154</v>
      </c>
      <c r="E85" s="22">
        <v>61</v>
      </c>
      <c r="F85" s="22" t="s">
        <v>289</v>
      </c>
      <c r="G85" s="60">
        <v>93875.03</v>
      </c>
      <c r="H85" s="26">
        <v>44939.23</v>
      </c>
      <c r="I85" s="20">
        <f t="shared" si="3"/>
        <v>2.0889327654256649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36" customHeight="1" thickTop="1" thickBot="1" x14ac:dyDescent="0.25">
      <c r="A86" s="22">
        <v>61</v>
      </c>
      <c r="B86" s="199" t="s">
        <v>290</v>
      </c>
      <c r="C86" s="10">
        <v>3.4</v>
      </c>
      <c r="D86" s="11" t="s">
        <v>154</v>
      </c>
      <c r="E86" s="22">
        <v>62</v>
      </c>
      <c r="F86" s="97" t="s">
        <v>291</v>
      </c>
      <c r="G86" s="62">
        <v>70478.73</v>
      </c>
      <c r="H86" s="30">
        <v>45592.19</v>
      </c>
      <c r="I86" s="20">
        <f t="shared" si="3"/>
        <v>1.5458509450851119</v>
      </c>
    </row>
    <row r="87" spans="1:30" ht="36" customHeight="1" thickTop="1" thickBot="1" x14ac:dyDescent="0.25">
      <c r="A87" s="22">
        <v>62</v>
      </c>
      <c r="B87" s="189" t="s">
        <v>292</v>
      </c>
      <c r="C87" s="172">
        <v>2.9</v>
      </c>
      <c r="D87" s="11" t="s">
        <v>154</v>
      </c>
      <c r="E87" s="22">
        <v>63</v>
      </c>
      <c r="F87" s="97" t="s">
        <v>293</v>
      </c>
      <c r="G87" s="62">
        <v>69361.02</v>
      </c>
      <c r="H87" s="30">
        <v>45284.800000000003</v>
      </c>
      <c r="I87" s="20">
        <f t="shared" si="3"/>
        <v>1.5316622796170016</v>
      </c>
    </row>
    <row r="88" spans="1:30" s="42" customFormat="1" ht="20.25" thickTop="1" thickBot="1" x14ac:dyDescent="0.25">
      <c r="A88" s="43"/>
      <c r="B88" s="44" t="s">
        <v>146</v>
      </c>
      <c r="C88" s="36">
        <f>AVERAGE(C51:C87)</f>
        <v>3.1444444444444448</v>
      </c>
      <c r="D88" s="45"/>
      <c r="E88" s="43"/>
      <c r="F88" s="43"/>
      <c r="G88" s="69">
        <f>AVERAGE(G51:G87)</f>
        <v>75312.282162162155</v>
      </c>
      <c r="H88" s="69">
        <f>AVERAGE(H51:H87)</f>
        <v>44281.779729729707</v>
      </c>
      <c r="I88" s="38">
        <f>AVERAGE(I51:I87)</f>
        <v>1.7010539529840316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84.75" customHeight="1" thickTop="1" thickBot="1" x14ac:dyDescent="0.25">
      <c r="A89" s="22">
        <v>63</v>
      </c>
      <c r="B89" s="175" t="s">
        <v>294</v>
      </c>
      <c r="C89" s="10">
        <v>5</v>
      </c>
      <c r="D89" s="11" t="s">
        <v>154</v>
      </c>
      <c r="E89" s="22">
        <v>64</v>
      </c>
      <c r="F89" s="52" t="s">
        <v>295</v>
      </c>
      <c r="G89" s="98">
        <v>94513.75</v>
      </c>
      <c r="H89" s="75">
        <v>40432.230000000003</v>
      </c>
      <c r="I89" s="55">
        <f>G89/H89</f>
        <v>2.3375843973978183</v>
      </c>
    </row>
    <row r="90" spans="1:30" ht="36.75" customHeight="1" thickTop="1" thickBot="1" x14ac:dyDescent="0.25">
      <c r="A90" s="43"/>
      <c r="B90" s="44" t="s">
        <v>150</v>
      </c>
      <c r="C90" s="36">
        <f>AVERAGE(C89)</f>
        <v>5</v>
      </c>
      <c r="D90" s="45"/>
      <c r="E90" s="43"/>
      <c r="F90" s="43"/>
      <c r="G90" s="69">
        <f>AVERAGE(G89)</f>
        <v>94513.75</v>
      </c>
      <c r="H90" s="69">
        <f>AVERAGE(H89)</f>
        <v>40432.230000000003</v>
      </c>
      <c r="I90" s="38">
        <f>AVERAGE(I89)</f>
        <v>2.3375843973978183</v>
      </c>
    </row>
    <row r="91" spans="1:30" ht="66.75" customHeight="1" thickTop="1" thickBot="1" x14ac:dyDescent="0.25">
      <c r="A91" s="22">
        <v>64</v>
      </c>
      <c r="B91" s="175" t="s">
        <v>296</v>
      </c>
      <c r="C91" s="10">
        <v>6</v>
      </c>
      <c r="D91" s="11" t="s">
        <v>154</v>
      </c>
      <c r="E91" s="22">
        <v>65</v>
      </c>
      <c r="F91" s="16" t="s">
        <v>297</v>
      </c>
      <c r="G91" s="98">
        <v>165134.09</v>
      </c>
      <c r="H91" s="75">
        <v>46949.71</v>
      </c>
      <c r="I91" s="55">
        <f>G91/H91</f>
        <v>3.5172547391666531</v>
      </c>
    </row>
    <row r="92" spans="1:30" ht="41.25" customHeight="1" thickTop="1" thickBot="1" x14ac:dyDescent="0.25">
      <c r="A92" s="43"/>
      <c r="B92" s="44" t="s">
        <v>153</v>
      </c>
      <c r="C92" s="36">
        <f>AVERAGE(C91)</f>
        <v>6</v>
      </c>
      <c r="D92" s="45"/>
      <c r="E92" s="99"/>
      <c r="F92" s="100"/>
      <c r="G92" s="101">
        <f>AVERAGE(G91)</f>
        <v>165134.09</v>
      </c>
      <c r="H92" s="69">
        <f>AVERAGE(H91)</f>
        <v>46949.71</v>
      </c>
      <c r="I92" s="38">
        <f>AVERAGE(I91)</f>
        <v>3.5172547391666531</v>
      </c>
    </row>
    <row r="93" spans="1:30" ht="19.5" thickTop="1" x14ac:dyDescent="0.2">
      <c r="I93" s="3"/>
    </row>
    <row r="94" spans="1:30" x14ac:dyDescent="0.2">
      <c r="I94" s="3"/>
    </row>
    <row r="95" spans="1:30" x14ac:dyDescent="0.2">
      <c r="I95" s="3"/>
    </row>
    <row r="96" spans="1:30" x14ac:dyDescent="0.2">
      <c r="I96" s="3"/>
    </row>
    <row r="97" spans="9:9" x14ac:dyDescent="0.2">
      <c r="I97" s="3"/>
    </row>
    <row r="98" spans="9:9" x14ac:dyDescent="0.2">
      <c r="I98" s="3"/>
    </row>
    <row r="99" spans="9:9" x14ac:dyDescent="0.2">
      <c r="I99" s="3"/>
    </row>
    <row r="100" spans="9:9" x14ac:dyDescent="0.2">
      <c r="I100" s="3"/>
    </row>
    <row r="101" spans="9:9" x14ac:dyDescent="0.2">
      <c r="I101" s="3"/>
    </row>
    <row r="102" spans="9:9" x14ac:dyDescent="0.2">
      <c r="I102" s="3"/>
    </row>
    <row r="103" spans="9:9" x14ac:dyDescent="0.2">
      <c r="I103" s="3"/>
    </row>
    <row r="104" spans="9:9" x14ac:dyDescent="0.2">
      <c r="I104" s="3"/>
    </row>
    <row r="105" spans="9:9" x14ac:dyDescent="0.2">
      <c r="I105" s="3"/>
    </row>
    <row r="106" spans="9:9" x14ac:dyDescent="0.2">
      <c r="I106" s="3"/>
    </row>
    <row r="107" spans="9:9" x14ac:dyDescent="0.2">
      <c r="I107" s="3"/>
    </row>
    <row r="108" spans="9:9" x14ac:dyDescent="0.2">
      <c r="I108" s="3"/>
    </row>
    <row r="109" spans="9:9" x14ac:dyDescent="0.2">
      <c r="I109" s="3"/>
    </row>
    <row r="110" spans="9:9" x14ac:dyDescent="0.2">
      <c r="I110" s="3"/>
    </row>
    <row r="111" spans="9:9" x14ac:dyDescent="0.2">
      <c r="I111" s="3"/>
    </row>
    <row r="112" spans="9:9" x14ac:dyDescent="0.2">
      <c r="I112" s="3"/>
    </row>
    <row r="113" spans="9:9" x14ac:dyDescent="0.2">
      <c r="I113" s="3"/>
    </row>
    <row r="114" spans="9:9" x14ac:dyDescent="0.2">
      <c r="I114" s="3"/>
    </row>
    <row r="115" spans="9:9" x14ac:dyDescent="0.2">
      <c r="I115" s="3"/>
    </row>
    <row r="116" spans="9:9" x14ac:dyDescent="0.2">
      <c r="I116" s="3"/>
    </row>
    <row r="117" spans="9:9" x14ac:dyDescent="0.2">
      <c r="I117" s="3"/>
    </row>
    <row r="118" spans="9:9" x14ac:dyDescent="0.2">
      <c r="I118" s="3"/>
    </row>
    <row r="119" spans="9:9" x14ac:dyDescent="0.2">
      <c r="I119" s="3"/>
    </row>
    <row r="120" spans="9:9" x14ac:dyDescent="0.2">
      <c r="I120" s="3"/>
    </row>
    <row r="121" spans="9:9" x14ac:dyDescent="0.2">
      <c r="I121" s="3"/>
    </row>
    <row r="122" spans="9:9" x14ac:dyDescent="0.2">
      <c r="I122" s="3"/>
    </row>
    <row r="123" spans="9:9" x14ac:dyDescent="0.2">
      <c r="I123" s="3"/>
    </row>
    <row r="124" spans="9:9" x14ac:dyDescent="0.2">
      <c r="I124" s="3"/>
    </row>
    <row r="125" spans="9:9" x14ac:dyDescent="0.2">
      <c r="I125" s="3"/>
    </row>
    <row r="126" spans="9:9" x14ac:dyDescent="0.2">
      <c r="I126" s="3"/>
    </row>
    <row r="127" spans="9:9" x14ac:dyDescent="0.2">
      <c r="I127" s="3"/>
    </row>
    <row r="128" spans="9:9" x14ac:dyDescent="0.2">
      <c r="I128" s="3"/>
    </row>
    <row r="129" spans="9:9" x14ac:dyDescent="0.2">
      <c r="I129" s="3"/>
    </row>
    <row r="130" spans="9:9" x14ac:dyDescent="0.2">
      <c r="I130" s="3"/>
    </row>
    <row r="131" spans="9:9" x14ac:dyDescent="0.2">
      <c r="I131" s="3"/>
    </row>
    <row r="132" spans="9:9" x14ac:dyDescent="0.2">
      <c r="I132" s="3"/>
    </row>
    <row r="133" spans="9:9" x14ac:dyDescent="0.2">
      <c r="I133" s="3"/>
    </row>
    <row r="134" spans="9:9" x14ac:dyDescent="0.2">
      <c r="I134" s="3"/>
    </row>
    <row r="135" spans="9:9" x14ac:dyDescent="0.2">
      <c r="I135" s="3"/>
    </row>
    <row r="136" spans="9:9" x14ac:dyDescent="0.2">
      <c r="I136" s="3"/>
    </row>
    <row r="137" spans="9:9" x14ac:dyDescent="0.2">
      <c r="I137" s="3"/>
    </row>
    <row r="138" spans="9:9" x14ac:dyDescent="0.2">
      <c r="I138" s="3"/>
    </row>
    <row r="139" spans="9:9" x14ac:dyDescent="0.2">
      <c r="I139" s="3"/>
    </row>
    <row r="140" spans="9:9" x14ac:dyDescent="0.2">
      <c r="I140" s="3"/>
    </row>
    <row r="141" spans="9:9" x14ac:dyDescent="0.2">
      <c r="I141" s="3"/>
    </row>
    <row r="142" spans="9:9" x14ac:dyDescent="0.2">
      <c r="I142" s="3"/>
    </row>
    <row r="143" spans="9:9" x14ac:dyDescent="0.2">
      <c r="I143" s="3"/>
    </row>
    <row r="144" spans="9:9" x14ac:dyDescent="0.2">
      <c r="I144" s="3"/>
    </row>
    <row r="145" spans="9:9" x14ac:dyDescent="0.2">
      <c r="I145" s="3"/>
    </row>
    <row r="146" spans="9:9" x14ac:dyDescent="0.2">
      <c r="I146" s="3"/>
    </row>
    <row r="147" spans="9:9" x14ac:dyDescent="0.2">
      <c r="I147" s="3"/>
    </row>
    <row r="148" spans="9:9" x14ac:dyDescent="0.2">
      <c r="I148" s="3"/>
    </row>
    <row r="149" spans="9:9" x14ac:dyDescent="0.2">
      <c r="I149" s="3"/>
    </row>
    <row r="150" spans="9:9" x14ac:dyDescent="0.2">
      <c r="I150" s="3"/>
    </row>
    <row r="151" spans="9:9" x14ac:dyDescent="0.2">
      <c r="I151" s="3"/>
    </row>
    <row r="152" spans="9:9" x14ac:dyDescent="0.2">
      <c r="I152" s="3"/>
    </row>
    <row r="153" spans="9:9" x14ac:dyDescent="0.2">
      <c r="I153" s="3"/>
    </row>
    <row r="154" spans="9:9" x14ac:dyDescent="0.2">
      <c r="I154" s="3"/>
    </row>
    <row r="155" spans="9:9" x14ac:dyDescent="0.2">
      <c r="I155" s="3"/>
    </row>
    <row r="156" spans="9:9" x14ac:dyDescent="0.2">
      <c r="I156" s="3"/>
    </row>
    <row r="157" spans="9:9" x14ac:dyDescent="0.2">
      <c r="I157" s="3"/>
    </row>
    <row r="158" spans="9:9" x14ac:dyDescent="0.2">
      <c r="I158" s="3"/>
    </row>
    <row r="159" spans="9:9" x14ac:dyDescent="0.2">
      <c r="I159" s="3"/>
    </row>
    <row r="160" spans="9:9" x14ac:dyDescent="0.2">
      <c r="I160" s="3"/>
    </row>
    <row r="161" spans="9:9" x14ac:dyDescent="0.2">
      <c r="I161" s="3"/>
    </row>
    <row r="162" spans="9:9" x14ac:dyDescent="0.2">
      <c r="I162" s="3"/>
    </row>
    <row r="204" spans="1:31" s="56" customFormat="1" ht="20.25" x14ac:dyDescent="0.2">
      <c r="A204" s="1"/>
      <c r="B204" s="1"/>
      <c r="C204" s="2"/>
      <c r="D204" s="2"/>
      <c r="E204" s="1"/>
      <c r="F204" s="1"/>
      <c r="G204" s="6"/>
      <c r="H204" s="3"/>
      <c r="I204" s="58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s="56" customFormat="1" ht="20.25" x14ac:dyDescent="0.2">
      <c r="A205" s="1"/>
      <c r="B205" s="1"/>
      <c r="C205" s="2"/>
      <c r="D205" s="2"/>
      <c r="E205" s="1"/>
      <c r="F205" s="1"/>
      <c r="G205" s="6"/>
      <c r="H205" s="3"/>
      <c r="I205" s="58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s="56" customFormat="1" ht="20.25" x14ac:dyDescent="0.2">
      <c r="A206" s="1"/>
      <c r="B206" s="1"/>
      <c r="C206" s="2"/>
      <c r="D206" s="2"/>
      <c r="E206" s="1"/>
      <c r="F206" s="1"/>
      <c r="G206" s="6"/>
      <c r="H206" s="3"/>
      <c r="I206" s="58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s="56" customFormat="1" ht="20.25" x14ac:dyDescent="0.2">
      <c r="A207" s="1"/>
      <c r="B207" s="1"/>
      <c r="C207" s="2"/>
      <c r="D207" s="2"/>
      <c r="E207" s="1"/>
      <c r="F207" s="1"/>
      <c r="G207" s="6"/>
      <c r="H207" s="3"/>
      <c r="I207" s="58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s="56" customFormat="1" ht="20.25" x14ac:dyDescent="0.2">
      <c r="A208" s="1"/>
      <c r="B208" s="1"/>
      <c r="C208" s="2"/>
      <c r="D208" s="2"/>
      <c r="E208" s="1"/>
      <c r="F208" s="1"/>
      <c r="G208" s="6"/>
      <c r="H208" s="3"/>
      <c r="I208" s="5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s="56" customFormat="1" ht="20.25" x14ac:dyDescent="0.2">
      <c r="A209" s="1"/>
      <c r="B209" s="1"/>
      <c r="C209" s="2"/>
      <c r="D209" s="2"/>
      <c r="E209" s="1"/>
      <c r="F209" s="1"/>
      <c r="G209" s="6"/>
      <c r="H209" s="3"/>
      <c r="I209" s="58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s="56" customFormat="1" ht="20.25" x14ac:dyDescent="0.2">
      <c r="A210" s="1"/>
      <c r="B210" s="1"/>
      <c r="C210" s="2"/>
      <c r="D210" s="2"/>
      <c r="E210" s="1"/>
      <c r="F210" s="1"/>
      <c r="G210" s="6"/>
      <c r="H210" s="3"/>
      <c r="I210" s="58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s="56" customFormat="1" ht="20.25" x14ac:dyDescent="0.2">
      <c r="A211" s="1"/>
      <c r="B211" s="1"/>
      <c r="C211" s="2"/>
      <c r="D211" s="2"/>
      <c r="E211" s="1"/>
      <c r="F211" s="1"/>
      <c r="G211" s="6"/>
      <c r="H211" s="3"/>
      <c r="I211" s="58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s="56" customFormat="1" ht="20.25" x14ac:dyDescent="0.2">
      <c r="A212" s="1"/>
      <c r="B212" s="1"/>
      <c r="C212" s="2"/>
      <c r="D212" s="2"/>
      <c r="E212" s="1"/>
      <c r="F212" s="1"/>
      <c r="G212" s="6"/>
      <c r="H212" s="3"/>
      <c r="I212" s="58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s="56" customFormat="1" ht="20.25" x14ac:dyDescent="0.2">
      <c r="A213" s="1"/>
      <c r="B213" s="1"/>
      <c r="C213" s="2"/>
      <c r="D213" s="2"/>
      <c r="E213" s="1"/>
      <c r="F213" s="1"/>
      <c r="G213" s="6"/>
      <c r="H213" s="3"/>
      <c r="I213" s="58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s="56" customFormat="1" ht="20.25" x14ac:dyDescent="0.2">
      <c r="A214" s="1"/>
      <c r="B214" s="1"/>
      <c r="C214" s="2"/>
      <c r="D214" s="2"/>
      <c r="E214" s="1"/>
      <c r="F214" s="1"/>
      <c r="G214" s="6"/>
      <c r="H214" s="3"/>
      <c r="I214" s="58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s="56" customFormat="1" ht="20.25" x14ac:dyDescent="0.2">
      <c r="A215" s="1"/>
      <c r="B215" s="1"/>
      <c r="C215" s="2"/>
      <c r="D215" s="2"/>
      <c r="E215" s="1"/>
      <c r="F215" s="1"/>
      <c r="G215" s="6"/>
      <c r="H215" s="3"/>
      <c r="I215" s="58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s="56" customFormat="1" ht="20.25" x14ac:dyDescent="0.2">
      <c r="A216" s="1"/>
      <c r="B216" s="1"/>
      <c r="C216" s="2"/>
      <c r="D216" s="2"/>
      <c r="E216" s="1"/>
      <c r="F216" s="1"/>
      <c r="G216" s="6"/>
      <c r="H216" s="3"/>
      <c r="I216" s="58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s="56" customFormat="1" ht="20.25" x14ac:dyDescent="0.2">
      <c r="A217" s="1"/>
      <c r="B217" s="1"/>
      <c r="C217" s="2"/>
      <c r="D217" s="2"/>
      <c r="E217" s="1"/>
      <c r="F217" s="1"/>
      <c r="G217" s="6"/>
      <c r="H217" s="3"/>
      <c r="I217" s="58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s="56" customFormat="1" ht="20.25" x14ac:dyDescent="0.2">
      <c r="A218" s="1"/>
      <c r="B218" s="1"/>
      <c r="C218" s="2"/>
      <c r="D218" s="2"/>
      <c r="E218" s="1"/>
      <c r="F218" s="1"/>
      <c r="G218" s="6"/>
      <c r="H218" s="3"/>
      <c r="I218" s="58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s="56" customFormat="1" ht="20.25" x14ac:dyDescent="0.2">
      <c r="A219" s="1"/>
      <c r="B219" s="1"/>
      <c r="C219" s="2"/>
      <c r="D219" s="2"/>
      <c r="E219" s="1"/>
      <c r="F219" s="1"/>
      <c r="G219" s="6"/>
      <c r="H219" s="3"/>
      <c r="I219" s="58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48" spans="1:31" s="57" customFormat="1" ht="20.25" x14ac:dyDescent="0.2">
      <c r="A248" s="1"/>
      <c r="B248" s="1"/>
      <c r="C248" s="2"/>
      <c r="D248" s="2"/>
      <c r="E248" s="1"/>
      <c r="F248" s="1"/>
      <c r="G248" s="6"/>
      <c r="H248" s="3"/>
      <c r="I248" s="58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s="57" customFormat="1" ht="20.25" x14ac:dyDescent="0.2">
      <c r="A249" s="1"/>
      <c r="B249" s="1"/>
      <c r="C249" s="2"/>
      <c r="D249" s="2"/>
      <c r="E249" s="1"/>
      <c r="G249" s="6"/>
      <c r="H249" s="3"/>
      <c r="I249" s="58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</sheetData>
  <mergeCells count="38">
    <mergeCell ref="B1:I1"/>
    <mergeCell ref="A10:A12"/>
    <mergeCell ref="B10:B12"/>
    <mergeCell ref="C10:C12"/>
    <mergeCell ref="D10:D12"/>
    <mergeCell ref="H17:H20"/>
    <mergeCell ref="B17:B20"/>
    <mergeCell ref="A17:A20"/>
    <mergeCell ref="C17:C20"/>
    <mergeCell ref="D17:D20"/>
    <mergeCell ref="A46:A48"/>
    <mergeCell ref="B46:B48"/>
    <mergeCell ref="C46:C48"/>
    <mergeCell ref="D46:D48"/>
    <mergeCell ref="B33:B35"/>
    <mergeCell ref="C33:C35"/>
    <mergeCell ref="A33:A35"/>
    <mergeCell ref="A36:A38"/>
    <mergeCell ref="B36:B38"/>
    <mergeCell ref="C36:C38"/>
    <mergeCell ref="H46:H48"/>
    <mergeCell ref="A58:A60"/>
    <mergeCell ref="B58:B60"/>
    <mergeCell ref="C58:C60"/>
    <mergeCell ref="D58:D60"/>
    <mergeCell ref="E58:E60"/>
    <mergeCell ref="D76:D78"/>
    <mergeCell ref="E76:E78"/>
    <mergeCell ref="A63:A67"/>
    <mergeCell ref="B63:B67"/>
    <mergeCell ref="C63:C67"/>
    <mergeCell ref="D63:D67"/>
    <mergeCell ref="A82:A84"/>
    <mergeCell ref="B82:B84"/>
    <mergeCell ref="C82:C84"/>
    <mergeCell ref="A76:A78"/>
    <mergeCell ref="B76:B78"/>
    <mergeCell ref="C76:C78"/>
  </mergeCells>
  <printOptions gridLines="1"/>
  <pageMargins left="0.23611111111111102" right="0.23611111111111102" top="0.31527777777777799" bottom="0.35416666666666702" header="0.51181102362204689" footer="0.51181102362204689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57"/>
  <sheetViews>
    <sheetView zoomScale="60" zoomScaleNormal="60" workbookViewId="0">
      <pane xSplit="3" ySplit="1" topLeftCell="D81" activePane="bottomRight" state="frozen"/>
      <selection activeCell="Q75" sqref="Q75"/>
      <selection pane="topRight"/>
      <selection pane="bottomLeft"/>
      <selection pane="bottomRight" activeCell="C92" sqref="C92"/>
    </sheetView>
  </sheetViews>
  <sheetFormatPr defaultColWidth="9.140625" defaultRowHeight="18.75" outlineLevelCol="1" x14ac:dyDescent="0.2"/>
  <cols>
    <col min="1" max="1" width="9.28515625" style="1" customWidth="1" outlineLevel="1"/>
    <col min="2" max="2" width="45.85546875" style="1" customWidth="1"/>
    <col min="3" max="3" width="29.28515625" style="2" customWidth="1"/>
    <col min="4" max="4" width="42.140625" style="3" customWidth="1"/>
    <col min="5" max="5" width="9.7109375" style="102" customWidth="1"/>
    <col min="6" max="6" width="52.42578125" style="1" customWidth="1"/>
    <col min="7" max="7" width="27.28515625" style="3" customWidth="1"/>
    <col min="8" max="8" width="25.42578125" style="3" customWidth="1"/>
    <col min="9" max="9" width="23.5703125" style="3" customWidth="1"/>
    <col min="10" max="257" width="9.140625" style="4"/>
  </cols>
  <sheetData>
    <row r="1" spans="1:74" ht="81.75" customHeight="1" thickBot="1" x14ac:dyDescent="0.25">
      <c r="A1" s="400"/>
      <c r="B1" s="142" t="s">
        <v>0</v>
      </c>
      <c r="C1" s="142"/>
      <c r="D1" s="142"/>
      <c r="E1" s="142"/>
      <c r="F1" s="142"/>
      <c r="G1" s="142"/>
      <c r="H1" s="142"/>
      <c r="I1" s="142"/>
    </row>
    <row r="2" spans="1:74" s="7" customFormat="1" ht="144.75" customHeight="1" thickTop="1" thickBot="1" x14ac:dyDescent="0.3">
      <c r="A2" s="250" t="s">
        <v>1</v>
      </c>
      <c r="B2" s="256" t="s">
        <v>2</v>
      </c>
      <c r="C2" s="257" t="s">
        <v>3</v>
      </c>
      <c r="D2" s="255" t="s">
        <v>4</v>
      </c>
      <c r="E2" s="250" t="s">
        <v>1</v>
      </c>
      <c r="F2" s="254" t="s">
        <v>5</v>
      </c>
      <c r="G2" s="251" t="s">
        <v>6</v>
      </c>
      <c r="H2" s="252" t="s">
        <v>7</v>
      </c>
      <c r="I2" s="253" t="s">
        <v>8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</row>
    <row r="3" spans="1:74" s="15" customFormat="1" ht="32.25" customHeight="1" thickTop="1" thickBot="1" x14ac:dyDescent="0.25">
      <c r="A3" s="248">
        <v>1</v>
      </c>
      <c r="B3" s="249" t="s">
        <v>156</v>
      </c>
      <c r="C3" s="257">
        <v>3.3</v>
      </c>
      <c r="D3" s="227" t="s">
        <v>299</v>
      </c>
      <c r="E3" s="258">
        <v>1</v>
      </c>
      <c r="F3" s="227" t="s">
        <v>300</v>
      </c>
      <c r="G3" s="259">
        <v>77354.16</v>
      </c>
      <c r="H3" s="262">
        <v>56166.07</v>
      </c>
      <c r="I3" s="270">
        <f t="shared" ref="I3:I7" si="0">G3/H3</f>
        <v>1.3772400312145749</v>
      </c>
    </row>
    <row r="4" spans="1:74" s="15" customFormat="1" ht="32.25" customHeight="1" thickTop="1" thickBot="1" x14ac:dyDescent="0.25">
      <c r="A4" s="231">
        <v>2</v>
      </c>
      <c r="B4" s="232" t="s">
        <v>158</v>
      </c>
      <c r="C4" s="236">
        <v>3.8</v>
      </c>
      <c r="D4" s="237"/>
      <c r="E4" s="239">
        <v>2</v>
      </c>
      <c r="F4" s="227" t="s">
        <v>301</v>
      </c>
      <c r="G4" s="260">
        <v>64892.33</v>
      </c>
      <c r="H4" s="263">
        <v>57955.7</v>
      </c>
      <c r="I4" s="270">
        <f t="shared" si="0"/>
        <v>1.1196884862058436</v>
      </c>
    </row>
    <row r="5" spans="1:74" s="15" customFormat="1" ht="32.25" customHeight="1" thickTop="1" thickBot="1" x14ac:dyDescent="0.25">
      <c r="A5" s="231"/>
      <c r="B5" s="233"/>
      <c r="C5" s="235"/>
      <c r="D5" s="238" t="s">
        <v>299</v>
      </c>
      <c r="E5" s="240"/>
      <c r="F5" s="227" t="s">
        <v>302</v>
      </c>
      <c r="G5" s="260">
        <v>61688.46</v>
      </c>
      <c r="H5" s="264">
        <v>57955.7</v>
      </c>
      <c r="I5" s="270">
        <f t="shared" si="0"/>
        <v>1.0644071247521814</v>
      </c>
    </row>
    <row r="6" spans="1:74" s="15" customFormat="1" ht="39.75" customHeight="1" thickTop="1" thickBot="1" x14ac:dyDescent="0.25">
      <c r="A6" s="231"/>
      <c r="B6" s="234"/>
      <c r="C6" s="235"/>
      <c r="D6" s="238" t="s">
        <v>299</v>
      </c>
      <c r="E6" s="241"/>
      <c r="F6" s="227" t="s">
        <v>303</v>
      </c>
      <c r="G6" s="261">
        <v>68096.2</v>
      </c>
      <c r="H6" s="265">
        <v>57955.7</v>
      </c>
      <c r="I6" s="270">
        <f t="shared" si="0"/>
        <v>1.1749698476595054</v>
      </c>
    </row>
    <row r="7" spans="1:74" s="15" customFormat="1" ht="32.25" customHeight="1" thickTop="1" thickBot="1" x14ac:dyDescent="0.25">
      <c r="A7" s="246">
        <v>3</v>
      </c>
      <c r="B7" s="245" t="s">
        <v>160</v>
      </c>
      <c r="C7" s="257">
        <v>3.5</v>
      </c>
      <c r="D7" s="278" t="s">
        <v>299</v>
      </c>
      <c r="E7" s="242">
        <v>3</v>
      </c>
      <c r="F7" s="227" t="s">
        <v>304</v>
      </c>
      <c r="G7" s="260">
        <v>64117.27</v>
      </c>
      <c r="H7" s="264">
        <v>56830.33</v>
      </c>
      <c r="I7" s="271">
        <f t="shared" si="0"/>
        <v>1.1282227289547675</v>
      </c>
    </row>
    <row r="8" spans="1:74" ht="30" customHeight="1" thickTop="1" thickBot="1" x14ac:dyDescent="0.25">
      <c r="A8" s="228">
        <v>4</v>
      </c>
      <c r="B8" s="245" t="s">
        <v>162</v>
      </c>
      <c r="C8" s="257">
        <v>3.6</v>
      </c>
      <c r="D8" s="278" t="s">
        <v>299</v>
      </c>
      <c r="E8" s="280">
        <v>4</v>
      </c>
      <c r="F8" s="243" t="s">
        <v>305</v>
      </c>
      <c r="G8" s="260">
        <v>72192.009999999995</v>
      </c>
      <c r="H8" s="266">
        <v>57495.89</v>
      </c>
      <c r="I8" s="270">
        <f t="shared" ref="I8:I40" si="1">G8/H8</f>
        <v>1.2556029657076357</v>
      </c>
    </row>
    <row r="9" spans="1:74" ht="38.25" customHeight="1" thickTop="1" thickBot="1" x14ac:dyDescent="0.25">
      <c r="A9" s="229">
        <v>5</v>
      </c>
      <c r="B9" s="294" t="s">
        <v>164</v>
      </c>
      <c r="C9" s="257">
        <v>4</v>
      </c>
      <c r="D9" s="297" t="s">
        <v>299</v>
      </c>
      <c r="E9" s="244">
        <v>5</v>
      </c>
      <c r="F9" s="278" t="s">
        <v>306</v>
      </c>
      <c r="G9" s="260">
        <v>110651.7</v>
      </c>
      <c r="H9" s="266">
        <v>65023.31</v>
      </c>
      <c r="I9" s="270">
        <f t="shared" si="1"/>
        <v>1.7017235818970151</v>
      </c>
    </row>
    <row r="10" spans="1:74" ht="58.5" customHeight="1" thickTop="1" thickBot="1" x14ac:dyDescent="0.25">
      <c r="A10" s="229">
        <v>6</v>
      </c>
      <c r="B10" s="294" t="s">
        <v>166</v>
      </c>
      <c r="C10" s="257">
        <v>3.3</v>
      </c>
      <c r="D10" s="297" t="s">
        <v>299</v>
      </c>
      <c r="E10" s="244">
        <v>6</v>
      </c>
      <c r="F10" s="278" t="s">
        <v>307</v>
      </c>
      <c r="G10" s="260">
        <v>97193.41</v>
      </c>
      <c r="H10" s="266">
        <v>59845.07</v>
      </c>
      <c r="I10" s="270">
        <f t="shared" si="1"/>
        <v>1.624083821775127</v>
      </c>
    </row>
    <row r="11" spans="1:74" ht="70.5" customHeight="1" thickTop="1" thickBot="1" x14ac:dyDescent="0.25">
      <c r="A11" s="128">
        <v>7</v>
      </c>
      <c r="B11" s="295" t="s">
        <v>308</v>
      </c>
      <c r="C11" s="303">
        <v>3.5</v>
      </c>
      <c r="D11" s="318" t="s">
        <v>309</v>
      </c>
      <c r="E11" s="311">
        <v>7</v>
      </c>
      <c r="F11" s="340" t="s">
        <v>310</v>
      </c>
      <c r="G11" s="273">
        <v>71808.899999999994</v>
      </c>
      <c r="H11" s="341">
        <v>58247.38</v>
      </c>
      <c r="I11" s="275">
        <f t="shared" si="1"/>
        <v>1.2328262661771223</v>
      </c>
    </row>
    <row r="12" spans="1:74" ht="39.75" customHeight="1" thickTop="1" thickBot="1" x14ac:dyDescent="0.25">
      <c r="A12" s="163">
        <v>8</v>
      </c>
      <c r="B12" s="292" t="s">
        <v>311</v>
      </c>
      <c r="C12" s="305">
        <v>3.7</v>
      </c>
      <c r="D12" s="238"/>
      <c r="E12" s="282">
        <v>8</v>
      </c>
      <c r="F12" s="297" t="s">
        <v>312</v>
      </c>
      <c r="G12" s="259">
        <v>53645.27</v>
      </c>
      <c r="H12" s="264">
        <v>61188.9</v>
      </c>
      <c r="I12" s="270">
        <f t="shared" si="1"/>
        <v>0.87671571150976724</v>
      </c>
    </row>
    <row r="13" spans="1:74" ht="55.5" customHeight="1" thickTop="1" thickBot="1" x14ac:dyDescent="0.25">
      <c r="A13" s="164"/>
      <c r="B13" s="293"/>
      <c r="C13" s="306"/>
      <c r="D13" s="238" t="s">
        <v>313</v>
      </c>
      <c r="E13" s="283"/>
      <c r="F13" s="297" t="s">
        <v>314</v>
      </c>
      <c r="G13" s="260">
        <v>51142.94</v>
      </c>
      <c r="H13" s="264">
        <v>61188.9</v>
      </c>
      <c r="I13" s="270">
        <f t="shared" si="1"/>
        <v>0.83582054915188864</v>
      </c>
    </row>
    <row r="14" spans="1:74" ht="55.5" customHeight="1" thickTop="1" thickBot="1" x14ac:dyDescent="0.25">
      <c r="A14" s="164"/>
      <c r="B14" s="293"/>
      <c r="C14" s="306"/>
      <c r="D14" s="238" t="s">
        <v>313</v>
      </c>
      <c r="E14" s="284"/>
      <c r="F14" s="297" t="s">
        <v>315</v>
      </c>
      <c r="G14" s="260">
        <v>71995.67</v>
      </c>
      <c r="H14" s="264">
        <v>61188.9</v>
      </c>
      <c r="I14" s="270">
        <f t="shared" si="1"/>
        <v>1.1766132419442088</v>
      </c>
    </row>
    <row r="15" spans="1:74" ht="37.5" customHeight="1" thickTop="1" thickBot="1" x14ac:dyDescent="0.25">
      <c r="A15" s="229">
        <v>9</v>
      </c>
      <c r="B15" s="294" t="s">
        <v>171</v>
      </c>
      <c r="C15" s="257">
        <v>3.4</v>
      </c>
      <c r="D15" s="238" t="s">
        <v>299</v>
      </c>
      <c r="E15" s="244">
        <v>9</v>
      </c>
      <c r="F15" s="297" t="s">
        <v>316</v>
      </c>
      <c r="G15" s="260">
        <v>85765.36</v>
      </c>
      <c r="H15" s="266">
        <v>57886.37</v>
      </c>
      <c r="I15" s="270">
        <f t="shared" si="1"/>
        <v>1.4816157931478515</v>
      </c>
    </row>
    <row r="16" spans="1:74" ht="39.75" customHeight="1" thickTop="1" thickBot="1" x14ac:dyDescent="0.25">
      <c r="A16" s="229">
        <v>10</v>
      </c>
      <c r="B16" s="294" t="s">
        <v>173</v>
      </c>
      <c r="C16" s="300">
        <v>3.6</v>
      </c>
      <c r="D16" s="238" t="s">
        <v>299</v>
      </c>
      <c r="E16" s="244">
        <v>10</v>
      </c>
      <c r="F16" s="314" t="s">
        <v>317</v>
      </c>
      <c r="G16" s="260">
        <v>78086.880000000005</v>
      </c>
      <c r="H16" s="266">
        <v>50491.51</v>
      </c>
      <c r="I16" s="270">
        <f t="shared" si="1"/>
        <v>1.5465348530871823</v>
      </c>
    </row>
    <row r="17" spans="1:9" ht="39.75" customHeight="1" thickTop="1" thickBot="1" x14ac:dyDescent="0.25">
      <c r="A17" s="229">
        <v>11</v>
      </c>
      <c r="B17" s="294" t="s">
        <v>175</v>
      </c>
      <c r="C17" s="300">
        <v>4.0999999999999996</v>
      </c>
      <c r="D17" s="237" t="s">
        <v>299</v>
      </c>
      <c r="E17" s="280">
        <v>11</v>
      </c>
      <c r="F17" s="296" t="s">
        <v>318</v>
      </c>
      <c r="G17" s="261">
        <v>92231.76</v>
      </c>
      <c r="H17" s="342">
        <v>60903.01</v>
      </c>
      <c r="I17" s="271">
        <f t="shared" si="1"/>
        <v>1.5144039678827039</v>
      </c>
    </row>
    <row r="18" spans="1:9" ht="42" customHeight="1" thickTop="1" thickBot="1" x14ac:dyDescent="0.25">
      <c r="A18" s="229">
        <v>12</v>
      </c>
      <c r="B18" s="294" t="s">
        <v>177</v>
      </c>
      <c r="C18" s="257">
        <v>3.3</v>
      </c>
      <c r="D18" s="297" t="s">
        <v>299</v>
      </c>
      <c r="E18" s="244">
        <v>12</v>
      </c>
      <c r="F18" s="297" t="s">
        <v>319</v>
      </c>
      <c r="G18" s="260">
        <v>91841</v>
      </c>
      <c r="H18" s="266">
        <v>58013.27</v>
      </c>
      <c r="I18" s="270">
        <f t="shared" si="1"/>
        <v>1.5831033141210624</v>
      </c>
    </row>
    <row r="19" spans="1:9" ht="39" customHeight="1" thickTop="1" thickBot="1" x14ac:dyDescent="0.25">
      <c r="A19" s="229">
        <v>13</v>
      </c>
      <c r="B19" s="294" t="s">
        <v>180</v>
      </c>
      <c r="C19" s="257">
        <v>3.4</v>
      </c>
      <c r="D19" s="238" t="s">
        <v>299</v>
      </c>
      <c r="E19" s="244">
        <v>13</v>
      </c>
      <c r="F19" s="297" t="s">
        <v>320</v>
      </c>
      <c r="G19" s="260">
        <v>53273.9</v>
      </c>
      <c r="H19" s="266">
        <v>55473.56</v>
      </c>
      <c r="I19" s="270">
        <f t="shared" si="1"/>
        <v>0.96034759622421928</v>
      </c>
    </row>
    <row r="20" spans="1:9" ht="57.75" thickTop="1" thickBot="1" x14ac:dyDescent="0.25">
      <c r="A20" s="229">
        <v>14</v>
      </c>
      <c r="B20" s="294" t="s">
        <v>184</v>
      </c>
      <c r="C20" s="257">
        <v>3.5</v>
      </c>
      <c r="D20" s="238" t="s">
        <v>321</v>
      </c>
      <c r="E20" s="244">
        <v>14</v>
      </c>
      <c r="F20" s="297" t="s">
        <v>322</v>
      </c>
      <c r="G20" s="260">
        <v>88338.86</v>
      </c>
      <c r="H20" s="266">
        <v>59027.59</v>
      </c>
      <c r="I20" s="270">
        <f t="shared" si="1"/>
        <v>1.4965689773206057</v>
      </c>
    </row>
    <row r="21" spans="1:9" ht="47.25" customHeight="1" thickTop="1" thickBot="1" x14ac:dyDescent="0.25">
      <c r="A21" s="229">
        <v>15</v>
      </c>
      <c r="B21" s="222" t="s">
        <v>323</v>
      </c>
      <c r="C21" s="257">
        <v>3.6</v>
      </c>
      <c r="D21" s="298" t="s">
        <v>299</v>
      </c>
      <c r="E21" s="281">
        <v>15</v>
      </c>
      <c r="F21" s="279" t="s">
        <v>324</v>
      </c>
      <c r="G21" s="260">
        <v>66680.36</v>
      </c>
      <c r="H21" s="266">
        <v>56253.8</v>
      </c>
      <c r="I21" s="270">
        <f t="shared" si="1"/>
        <v>1.1853485453427146</v>
      </c>
    </row>
    <row r="22" spans="1:9" ht="38.25" customHeight="1" thickTop="1" thickBot="1" x14ac:dyDescent="0.25">
      <c r="A22" s="229">
        <v>16</v>
      </c>
      <c r="B22" s="222" t="s">
        <v>188</v>
      </c>
      <c r="C22" s="257">
        <v>3.6</v>
      </c>
      <c r="D22" s="297" t="s">
        <v>299</v>
      </c>
      <c r="E22" s="244">
        <v>16</v>
      </c>
      <c r="F22" s="319" t="s">
        <v>545</v>
      </c>
      <c r="G22" s="260">
        <v>75227.679999999993</v>
      </c>
      <c r="H22" s="264">
        <v>59893.36</v>
      </c>
      <c r="I22" s="270">
        <f t="shared" si="1"/>
        <v>1.2560270454020277</v>
      </c>
    </row>
    <row r="23" spans="1:9" ht="48" customHeight="1" thickTop="1" thickBot="1" x14ac:dyDescent="0.25">
      <c r="A23" s="229">
        <v>17</v>
      </c>
      <c r="B23" s="222" t="s">
        <v>190</v>
      </c>
      <c r="C23" s="257">
        <v>3.7</v>
      </c>
      <c r="D23" s="297" t="s">
        <v>299</v>
      </c>
      <c r="E23" s="244">
        <v>17</v>
      </c>
      <c r="F23" s="278" t="s">
        <v>325</v>
      </c>
      <c r="G23" s="343">
        <v>88096.55</v>
      </c>
      <c r="H23" s="274">
        <v>57971.32</v>
      </c>
      <c r="I23" s="275">
        <f t="shared" si="1"/>
        <v>1.5196574789050863</v>
      </c>
    </row>
    <row r="24" spans="1:9" ht="36" customHeight="1" thickTop="1" thickBot="1" x14ac:dyDescent="0.25">
      <c r="A24" s="327">
        <v>18</v>
      </c>
      <c r="B24" s="328" t="s">
        <v>192</v>
      </c>
      <c r="C24" s="257">
        <v>3.4</v>
      </c>
      <c r="D24" s="227"/>
      <c r="E24" s="282">
        <v>18</v>
      </c>
      <c r="F24" s="314" t="s">
        <v>298</v>
      </c>
      <c r="G24" s="338">
        <v>55529.19</v>
      </c>
      <c r="H24" s="315">
        <v>58225.49</v>
      </c>
      <c r="I24" s="270">
        <f t="shared" si="1"/>
        <v>0.95369210289170614</v>
      </c>
    </row>
    <row r="25" spans="1:9" ht="36" customHeight="1" thickTop="1" thickBot="1" x14ac:dyDescent="0.25">
      <c r="A25" s="320"/>
      <c r="B25" s="321"/>
      <c r="C25" s="257">
        <v>3.4</v>
      </c>
      <c r="D25" s="278" t="s">
        <v>299</v>
      </c>
      <c r="E25" s="283"/>
      <c r="F25" s="336" t="s">
        <v>326</v>
      </c>
      <c r="G25" s="339">
        <v>55009.440000000002</v>
      </c>
      <c r="H25" s="268">
        <v>58225.49</v>
      </c>
      <c r="I25" s="272">
        <f>H25/G25</f>
        <v>1.058463601883604</v>
      </c>
    </row>
    <row r="26" spans="1:9" ht="36" customHeight="1" thickTop="1" thickBot="1" x14ac:dyDescent="0.25">
      <c r="A26" s="320"/>
      <c r="B26" s="321"/>
      <c r="C26" s="257">
        <v>3.4</v>
      </c>
      <c r="D26" s="278" t="s">
        <v>299</v>
      </c>
      <c r="E26" s="283"/>
      <c r="F26" s="246" t="s">
        <v>327</v>
      </c>
      <c r="G26" s="338">
        <v>71652.42</v>
      </c>
      <c r="H26" s="266">
        <v>58225.49</v>
      </c>
      <c r="I26" s="270">
        <f t="shared" si="1"/>
        <v>1.2306022671513799</v>
      </c>
    </row>
    <row r="27" spans="1:9" ht="36" customHeight="1" thickTop="1" thickBot="1" x14ac:dyDescent="0.25">
      <c r="A27" s="325"/>
      <c r="B27" s="326"/>
      <c r="C27" s="257">
        <v>3.4</v>
      </c>
      <c r="D27" s="278" t="s">
        <v>299</v>
      </c>
      <c r="E27" s="354"/>
      <c r="F27" s="246" t="s">
        <v>328</v>
      </c>
      <c r="G27" s="338">
        <v>39925.71</v>
      </c>
      <c r="H27" s="266">
        <v>58225.49</v>
      </c>
      <c r="I27" s="270">
        <f t="shared" si="1"/>
        <v>0.68570844144033827</v>
      </c>
    </row>
    <row r="28" spans="1:9" ht="32.25" customHeight="1" thickTop="1" thickBot="1" x14ac:dyDescent="0.25">
      <c r="A28" s="312">
        <v>19</v>
      </c>
      <c r="B28" s="324" t="s">
        <v>194</v>
      </c>
      <c r="C28" s="317" t="s">
        <v>329</v>
      </c>
      <c r="D28" s="318" t="s">
        <v>299</v>
      </c>
      <c r="E28" s="288">
        <v>19</v>
      </c>
      <c r="F28" s="337" t="s">
        <v>546</v>
      </c>
      <c r="G28" s="339">
        <v>84104.51</v>
      </c>
      <c r="H28" s="313">
        <v>61162.89</v>
      </c>
      <c r="I28" s="275">
        <f t="shared" si="1"/>
        <v>1.3750905164880207</v>
      </c>
    </row>
    <row r="29" spans="1:9" ht="39.75" customHeight="1" thickTop="1" thickBot="1" x14ac:dyDescent="0.25">
      <c r="A29" s="322">
        <v>20</v>
      </c>
      <c r="B29" s="223" t="s">
        <v>196</v>
      </c>
      <c r="C29" s="257">
        <v>4.3</v>
      </c>
      <c r="D29" s="297" t="s">
        <v>299</v>
      </c>
      <c r="E29" s="244">
        <v>20</v>
      </c>
      <c r="F29" s="227" t="s">
        <v>330</v>
      </c>
      <c r="G29" s="316">
        <v>75855.679999999993</v>
      </c>
      <c r="H29" s="264">
        <v>48459.47</v>
      </c>
      <c r="I29" s="270">
        <f t="shared" si="1"/>
        <v>1.5653427493119505</v>
      </c>
    </row>
    <row r="30" spans="1:9" ht="36" customHeight="1" thickTop="1" thickBot="1" x14ac:dyDescent="0.25">
      <c r="A30" s="229">
        <v>21</v>
      </c>
      <c r="B30" s="323" t="s">
        <v>198</v>
      </c>
      <c r="C30" s="317" t="s">
        <v>199</v>
      </c>
      <c r="D30" s="318" t="s">
        <v>299</v>
      </c>
      <c r="E30" s="281">
        <v>21</v>
      </c>
      <c r="F30" s="277" t="s">
        <v>331</v>
      </c>
      <c r="G30" s="260">
        <v>68660.679999999993</v>
      </c>
      <c r="H30" s="266">
        <v>59900.5</v>
      </c>
      <c r="I30" s="270">
        <f t="shared" si="1"/>
        <v>1.1462455238270131</v>
      </c>
    </row>
    <row r="31" spans="1:9" ht="34.5" customHeight="1" thickTop="1" thickBot="1" x14ac:dyDescent="0.25">
      <c r="A31" s="246">
        <v>22</v>
      </c>
      <c r="B31" s="329" t="s">
        <v>332</v>
      </c>
      <c r="C31" s="299"/>
      <c r="D31" s="296" t="s">
        <v>299</v>
      </c>
      <c r="E31" s="280"/>
      <c r="F31" s="344" t="s">
        <v>333</v>
      </c>
      <c r="G31" s="261"/>
      <c r="H31" s="345"/>
      <c r="I31" s="271"/>
    </row>
    <row r="32" spans="1:9" ht="39.75" customHeight="1" thickTop="1" thickBot="1" x14ac:dyDescent="0.25">
      <c r="A32" s="246">
        <v>23</v>
      </c>
      <c r="B32" s="247" t="s">
        <v>203</v>
      </c>
      <c r="C32" s="352">
        <v>3.8</v>
      </c>
      <c r="D32" s="297" t="s">
        <v>299</v>
      </c>
      <c r="E32" s="289">
        <v>22</v>
      </c>
      <c r="F32" s="246" t="s">
        <v>334</v>
      </c>
      <c r="G32" s="260">
        <v>75208.88</v>
      </c>
      <c r="H32" s="264">
        <v>60740.58</v>
      </c>
      <c r="I32" s="270">
        <f t="shared" si="1"/>
        <v>1.2381982523051311</v>
      </c>
    </row>
    <row r="33" spans="1:49" ht="42.75" customHeight="1" thickTop="1" thickBot="1" x14ac:dyDescent="0.25">
      <c r="A33" s="246">
        <v>24</v>
      </c>
      <c r="B33" s="247" t="s">
        <v>205</v>
      </c>
      <c r="C33" s="300">
        <v>3.8</v>
      </c>
      <c r="D33" s="298" t="s">
        <v>299</v>
      </c>
      <c r="E33" s="290">
        <v>23</v>
      </c>
      <c r="F33" s="238" t="s">
        <v>335</v>
      </c>
      <c r="G33" s="260">
        <v>69056.88</v>
      </c>
      <c r="H33" s="266">
        <v>57878.73</v>
      </c>
      <c r="I33" s="270">
        <f t="shared" si="1"/>
        <v>1.1931305334446696</v>
      </c>
    </row>
    <row r="34" spans="1:49" ht="42.75" customHeight="1" thickTop="1" thickBot="1" x14ac:dyDescent="0.25">
      <c r="A34" s="330">
        <v>25</v>
      </c>
      <c r="B34" s="331" t="s">
        <v>207</v>
      </c>
      <c r="C34" s="300"/>
      <c r="D34" s="278"/>
      <c r="E34" s="285">
        <v>24</v>
      </c>
      <c r="F34" s="238" t="s">
        <v>298</v>
      </c>
      <c r="G34" s="260">
        <f>(G35+G36)/2</f>
        <v>77816.03</v>
      </c>
      <c r="H34" s="346">
        <v>63204.24</v>
      </c>
      <c r="I34" s="270">
        <f t="shared" si="1"/>
        <v>1.2311836990682903</v>
      </c>
    </row>
    <row r="35" spans="1:49" ht="42.75" customHeight="1" thickTop="1" thickBot="1" x14ac:dyDescent="0.25">
      <c r="A35" s="332"/>
      <c r="B35" s="333"/>
      <c r="C35" s="300">
        <v>4</v>
      </c>
      <c r="D35" s="278" t="s">
        <v>299</v>
      </c>
      <c r="E35" s="286"/>
      <c r="F35" s="277" t="s">
        <v>336</v>
      </c>
      <c r="G35" s="276">
        <v>83167.070000000007</v>
      </c>
      <c r="H35" s="267"/>
      <c r="I35" s="270">
        <f>G35/H34</f>
        <v>1.3158463735977208</v>
      </c>
    </row>
    <row r="36" spans="1:49" ht="51.75" customHeight="1" thickTop="1" thickBot="1" x14ac:dyDescent="0.25">
      <c r="A36" s="334"/>
      <c r="B36" s="335"/>
      <c r="C36" s="300">
        <v>4</v>
      </c>
      <c r="D36" s="278" t="s">
        <v>299</v>
      </c>
      <c r="E36" s="287"/>
      <c r="F36" s="318" t="s">
        <v>337</v>
      </c>
      <c r="G36" s="273">
        <v>72464.990000000005</v>
      </c>
      <c r="H36" s="347"/>
      <c r="I36" s="271">
        <f>G36/H34</f>
        <v>1.1465210245388602</v>
      </c>
    </row>
    <row r="37" spans="1:49" ht="32.25" customHeight="1" thickTop="1" thickBot="1" x14ac:dyDescent="0.25">
      <c r="A37" s="330">
        <v>26</v>
      </c>
      <c r="B37" s="331" t="s">
        <v>209</v>
      </c>
      <c r="C37" s="301"/>
      <c r="D37" s="278"/>
      <c r="E37" s="282">
        <v>25</v>
      </c>
      <c r="F37" s="349" t="s">
        <v>298</v>
      </c>
      <c r="G37" s="260">
        <f>(G38+G39)/2</f>
        <v>70562.654999999999</v>
      </c>
      <c r="H37" s="348">
        <v>55206.9</v>
      </c>
      <c r="I37" s="270">
        <f t="shared" si="1"/>
        <v>1.2781491987414617</v>
      </c>
    </row>
    <row r="38" spans="1:49" ht="32.25" customHeight="1" thickTop="1" thickBot="1" x14ac:dyDescent="0.25">
      <c r="A38" s="332"/>
      <c r="B38" s="333"/>
      <c r="C38" s="302">
        <v>4.4000000000000004</v>
      </c>
      <c r="D38" s="298" t="s">
        <v>299</v>
      </c>
      <c r="E38" s="283"/>
      <c r="F38" s="351" t="s">
        <v>338</v>
      </c>
      <c r="G38" s="260">
        <v>79871.77</v>
      </c>
      <c r="H38" s="266">
        <v>55206.9</v>
      </c>
      <c r="I38" s="270">
        <f t="shared" si="1"/>
        <v>1.4467715086338846</v>
      </c>
    </row>
    <row r="39" spans="1:49" ht="32.25" customHeight="1" thickTop="1" thickBot="1" x14ac:dyDescent="0.25">
      <c r="A39" s="334"/>
      <c r="B39" s="335"/>
      <c r="C39" s="302">
        <v>4.4000000000000004</v>
      </c>
      <c r="D39" s="298" t="s">
        <v>299</v>
      </c>
      <c r="E39" s="284"/>
      <c r="F39" s="350" t="s">
        <v>539</v>
      </c>
      <c r="G39" s="276">
        <v>61253.54</v>
      </c>
      <c r="H39" s="269">
        <v>55206.9</v>
      </c>
      <c r="I39" s="272">
        <f t="shared" si="1"/>
        <v>1.1095268888490388</v>
      </c>
    </row>
    <row r="40" spans="1:49" ht="46.5" customHeight="1" thickTop="1" thickBot="1" x14ac:dyDescent="0.25">
      <c r="A40" s="309">
        <v>27</v>
      </c>
      <c r="B40" s="307" t="s">
        <v>212</v>
      </c>
      <c r="C40" s="303">
        <v>3.7</v>
      </c>
      <c r="D40" s="298" t="s">
        <v>299</v>
      </c>
      <c r="E40" s="244">
        <v>26</v>
      </c>
      <c r="F40" s="227" t="s">
        <v>339</v>
      </c>
      <c r="G40" s="276">
        <v>77838.539999999994</v>
      </c>
      <c r="H40" s="268">
        <v>49497.99</v>
      </c>
      <c r="I40" s="272">
        <f t="shared" si="1"/>
        <v>1.5725596130267108</v>
      </c>
    </row>
    <row r="41" spans="1:49" ht="32.25" customHeight="1" thickTop="1" thickBot="1" x14ac:dyDescent="0.25">
      <c r="A41" s="310">
        <v>28</v>
      </c>
      <c r="B41" s="308" t="s">
        <v>215</v>
      </c>
      <c r="C41" s="304"/>
      <c r="D41" s="298" t="s">
        <v>299</v>
      </c>
      <c r="E41" s="281"/>
      <c r="F41" s="308" t="s">
        <v>333</v>
      </c>
      <c r="G41" s="276"/>
      <c r="H41" s="269"/>
      <c r="I41" s="272">
        <v>0</v>
      </c>
    </row>
    <row r="42" spans="1:49" s="34" customFormat="1" ht="38.25" customHeight="1" thickTop="1" thickBot="1" x14ac:dyDescent="0.25">
      <c r="A42" s="216"/>
      <c r="B42" s="217" t="s">
        <v>70</v>
      </c>
      <c r="C42" s="218">
        <f>AVERAGE(C3:C41)</f>
        <v>3.6862068965517252</v>
      </c>
      <c r="D42" s="218"/>
      <c r="E42" s="219"/>
      <c r="F42" s="218"/>
      <c r="G42" s="220">
        <f>AVERAGE(G3:G41)</f>
        <v>73035.09878378376</v>
      </c>
      <c r="H42" s="220">
        <f>AVERAGE(H3:H41)</f>
        <v>57894.934285714284</v>
      </c>
      <c r="I42" s="221">
        <f>AVERAGE(I3:I41)</f>
        <v>1.2278566900942862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</row>
    <row r="43" spans="1:49" ht="42.75" customHeight="1" thickTop="1" thickBot="1" x14ac:dyDescent="0.25">
      <c r="A43" s="365">
        <v>29</v>
      </c>
      <c r="B43" s="247" t="s">
        <v>218</v>
      </c>
      <c r="C43" s="302" t="s">
        <v>219</v>
      </c>
      <c r="D43" s="298" t="s">
        <v>299</v>
      </c>
      <c r="E43" s="244">
        <v>27</v>
      </c>
      <c r="F43" s="227" t="s">
        <v>340</v>
      </c>
      <c r="G43" s="260">
        <v>59389.06</v>
      </c>
      <c r="H43" s="268">
        <v>54079.31</v>
      </c>
      <c r="I43" s="272">
        <f t="shared" ref="I43:I50" si="2">G43/H43</f>
        <v>1.0981844997652521</v>
      </c>
    </row>
    <row r="44" spans="1:49" ht="40.5" customHeight="1" thickTop="1" thickBot="1" x14ac:dyDescent="0.25">
      <c r="A44" s="366">
        <v>30</v>
      </c>
      <c r="B44" s="364" t="s">
        <v>341</v>
      </c>
      <c r="C44" s="362">
        <v>3.4</v>
      </c>
      <c r="D44" s="298"/>
      <c r="E44" s="244"/>
      <c r="F44" s="227" t="s">
        <v>342</v>
      </c>
      <c r="G44" s="260">
        <v>54199.92</v>
      </c>
      <c r="H44" s="268">
        <v>51486.54</v>
      </c>
      <c r="I44" s="272">
        <f t="shared" si="2"/>
        <v>1.0527007641220403</v>
      </c>
    </row>
    <row r="45" spans="1:49" ht="40.5" customHeight="1" thickTop="1" thickBot="1" x14ac:dyDescent="0.25">
      <c r="A45" s="366"/>
      <c r="B45" s="364"/>
      <c r="C45" s="363"/>
      <c r="D45" s="298" t="s">
        <v>299</v>
      </c>
      <c r="E45" s="244">
        <v>28</v>
      </c>
      <c r="F45" s="227" t="s">
        <v>343</v>
      </c>
      <c r="G45" s="260">
        <v>56884.480000000003</v>
      </c>
      <c r="H45" s="268">
        <v>51486.54</v>
      </c>
      <c r="I45" s="272">
        <f t="shared" si="2"/>
        <v>1.1048417702956927</v>
      </c>
    </row>
    <row r="46" spans="1:49" ht="40.5" customHeight="1" thickTop="1" thickBot="1" x14ac:dyDescent="0.25">
      <c r="A46" s="366"/>
      <c r="B46" s="364"/>
      <c r="C46" s="361"/>
      <c r="D46" s="298" t="s">
        <v>313</v>
      </c>
      <c r="E46" s="244"/>
      <c r="F46" s="227" t="s">
        <v>344</v>
      </c>
      <c r="G46" s="260">
        <v>51515.360000000001</v>
      </c>
      <c r="H46" s="268">
        <v>51486.54</v>
      </c>
      <c r="I46" s="272">
        <f t="shared" si="2"/>
        <v>1.000559757948388</v>
      </c>
    </row>
    <row r="47" spans="1:49" s="41" customFormat="1" ht="37.15" customHeight="1" thickTop="1" thickBot="1" x14ac:dyDescent="0.25">
      <c r="A47" s="329">
        <v>31</v>
      </c>
      <c r="B47" s="247" t="s">
        <v>223</v>
      </c>
      <c r="C47" s="302" t="s">
        <v>224</v>
      </c>
      <c r="D47" s="298" t="s">
        <v>299</v>
      </c>
      <c r="E47" s="244">
        <v>29</v>
      </c>
      <c r="F47" s="227" t="s">
        <v>345</v>
      </c>
      <c r="G47" s="260">
        <v>70920.38</v>
      </c>
      <c r="H47" s="268">
        <v>50793.45</v>
      </c>
      <c r="I47" s="272">
        <f t="shared" si="2"/>
        <v>1.3962505008027613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</row>
    <row r="48" spans="1:49" ht="41.25" customHeight="1" thickTop="1" thickBot="1" x14ac:dyDescent="0.25">
      <c r="A48" s="329">
        <v>32</v>
      </c>
      <c r="B48" s="247" t="s">
        <v>346</v>
      </c>
      <c r="C48" s="302" t="s">
        <v>178</v>
      </c>
      <c r="D48" s="298" t="s">
        <v>299</v>
      </c>
      <c r="E48" s="244">
        <v>30</v>
      </c>
      <c r="F48" s="227" t="s">
        <v>347</v>
      </c>
      <c r="G48" s="260">
        <v>78430.789999999994</v>
      </c>
      <c r="H48" s="268">
        <v>53306.01</v>
      </c>
      <c r="I48" s="272">
        <f t="shared" si="2"/>
        <v>1.4713310938109978</v>
      </c>
    </row>
    <row r="49" spans="1:49" ht="42.75" customHeight="1" thickTop="1" thickBot="1" x14ac:dyDescent="0.25">
      <c r="A49" s="329">
        <v>33</v>
      </c>
      <c r="B49" s="247" t="s">
        <v>228</v>
      </c>
      <c r="C49" s="302">
        <v>3.3</v>
      </c>
      <c r="D49" s="298" t="s">
        <v>348</v>
      </c>
      <c r="E49" s="244">
        <v>31</v>
      </c>
      <c r="F49" s="227" t="s">
        <v>349</v>
      </c>
      <c r="G49" s="260">
        <v>63940.77</v>
      </c>
      <c r="H49" s="268">
        <v>52190.81</v>
      </c>
      <c r="I49" s="272">
        <f t="shared" si="2"/>
        <v>1.2251346549325446</v>
      </c>
    </row>
    <row r="50" spans="1:49" s="71" customFormat="1" ht="42.75" customHeight="1" thickTop="1" thickBot="1" x14ac:dyDescent="0.25">
      <c r="A50" s="329">
        <v>34</v>
      </c>
      <c r="B50" s="247" t="s">
        <v>230</v>
      </c>
      <c r="C50" s="302">
        <v>3.3</v>
      </c>
      <c r="D50" s="298" t="s">
        <v>299</v>
      </c>
      <c r="E50" s="244">
        <v>32</v>
      </c>
      <c r="F50" s="227" t="s">
        <v>350</v>
      </c>
      <c r="G50" s="260">
        <v>68365.84</v>
      </c>
      <c r="H50" s="268">
        <v>49130.52</v>
      </c>
      <c r="I50" s="272">
        <f t="shared" si="2"/>
        <v>1.3915146837444423</v>
      </c>
    </row>
    <row r="51" spans="1:49" ht="35.25" customHeight="1" thickTop="1" thickBot="1" x14ac:dyDescent="0.25">
      <c r="A51" s="329">
        <v>35</v>
      </c>
      <c r="B51" s="247" t="s">
        <v>234</v>
      </c>
      <c r="C51" s="302" t="s">
        <v>235</v>
      </c>
      <c r="D51" s="298" t="s">
        <v>299</v>
      </c>
      <c r="E51" s="244"/>
      <c r="F51" s="227" t="s">
        <v>333</v>
      </c>
      <c r="G51" s="260"/>
      <c r="H51" s="268"/>
      <c r="I51" s="272"/>
    </row>
    <row r="52" spans="1:49" s="42" customFormat="1" ht="40.5" customHeight="1" thickTop="1" thickBot="1" x14ac:dyDescent="0.25">
      <c r="A52" s="329"/>
      <c r="B52" s="368" t="s">
        <v>86</v>
      </c>
      <c r="C52" s="369">
        <f>AVERAGE(C43:C51)</f>
        <v>3.3333333333333335</v>
      </c>
      <c r="D52" s="375"/>
      <c r="E52" s="376"/>
      <c r="F52" s="380"/>
      <c r="G52" s="384">
        <f>AVERAGE(G43:G51)</f>
        <v>62955.824999999997</v>
      </c>
      <c r="H52" s="384">
        <f>AVERAGE(H43:H51)</f>
        <v>51744.965000000004</v>
      </c>
      <c r="I52" s="375">
        <f>AVERAGE(I43:I51)</f>
        <v>1.2175647156777649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</row>
    <row r="53" spans="1:49" ht="43.5" customHeight="1" thickTop="1" thickBot="1" x14ac:dyDescent="0.25">
      <c r="A53" s="329">
        <v>36</v>
      </c>
      <c r="B53" s="247" t="s">
        <v>237</v>
      </c>
      <c r="C53" s="257">
        <v>3.1</v>
      </c>
      <c r="D53" s="227" t="s">
        <v>348</v>
      </c>
      <c r="E53" s="244">
        <v>33</v>
      </c>
      <c r="F53" s="238" t="s">
        <v>351</v>
      </c>
      <c r="G53" s="260">
        <v>56287.32</v>
      </c>
      <c r="H53" s="385">
        <v>43362.03</v>
      </c>
      <c r="I53" s="270">
        <f t="shared" ref="I53:I91" si="3">G53/H53</f>
        <v>1.2980785263051569</v>
      </c>
    </row>
    <row r="54" spans="1:49" ht="43.5" customHeight="1" thickTop="1" thickBot="1" x14ac:dyDescent="0.25">
      <c r="A54" s="329">
        <v>37</v>
      </c>
      <c r="B54" s="247" t="s">
        <v>239</v>
      </c>
      <c r="C54" s="257">
        <v>3.3</v>
      </c>
      <c r="D54" s="227" t="s">
        <v>348</v>
      </c>
      <c r="E54" s="244">
        <v>34</v>
      </c>
      <c r="F54" s="238" t="s">
        <v>352</v>
      </c>
      <c r="G54" s="260">
        <v>63772.42</v>
      </c>
      <c r="H54" s="385">
        <v>45267.58</v>
      </c>
      <c r="I54" s="270">
        <f t="shared" si="3"/>
        <v>1.4087879228357247</v>
      </c>
    </row>
    <row r="55" spans="1:49" ht="43.5" customHeight="1" thickTop="1" thickBot="1" x14ac:dyDescent="0.25">
      <c r="A55" s="329">
        <v>38</v>
      </c>
      <c r="B55" s="247" t="s">
        <v>241</v>
      </c>
      <c r="C55" s="300">
        <v>3.3</v>
      </c>
      <c r="D55" s="227" t="s">
        <v>348</v>
      </c>
      <c r="E55" s="244">
        <v>35</v>
      </c>
      <c r="F55" s="238" t="s">
        <v>353</v>
      </c>
      <c r="G55" s="260">
        <v>49908.83</v>
      </c>
      <c r="H55" s="385">
        <v>44224.97</v>
      </c>
      <c r="I55" s="270">
        <f t="shared" si="3"/>
        <v>1.1285215117161187</v>
      </c>
    </row>
    <row r="56" spans="1:49" ht="43.5" customHeight="1" thickTop="1" thickBot="1" x14ac:dyDescent="0.25">
      <c r="A56" s="370">
        <v>39</v>
      </c>
      <c r="B56" s="247" t="s">
        <v>354</v>
      </c>
      <c r="C56" s="300">
        <v>3.1</v>
      </c>
      <c r="D56" s="227" t="s">
        <v>348</v>
      </c>
      <c r="E56" s="244">
        <v>36</v>
      </c>
      <c r="F56" s="246" t="s">
        <v>355</v>
      </c>
      <c r="G56" s="259">
        <v>79670.820000000007</v>
      </c>
      <c r="H56" s="392">
        <v>45198.9</v>
      </c>
      <c r="I56" s="270">
        <f t="shared" si="3"/>
        <v>1.7626716579385782</v>
      </c>
    </row>
    <row r="57" spans="1:49" ht="43.5" customHeight="1" thickTop="1" thickBot="1" x14ac:dyDescent="0.25">
      <c r="A57" s="329">
        <v>40</v>
      </c>
      <c r="B57" s="247" t="s">
        <v>245</v>
      </c>
      <c r="C57" s="257">
        <v>3.2</v>
      </c>
      <c r="D57" s="227" t="s">
        <v>348</v>
      </c>
      <c r="E57" s="244">
        <v>37</v>
      </c>
      <c r="F57" s="381" t="s">
        <v>356</v>
      </c>
      <c r="G57" s="260">
        <v>50019.58</v>
      </c>
      <c r="H57" s="385">
        <v>43140.98</v>
      </c>
      <c r="I57" s="270">
        <f t="shared" si="3"/>
        <v>1.1594446857720895</v>
      </c>
    </row>
    <row r="58" spans="1:49" ht="39" customHeight="1" thickTop="1" thickBot="1" x14ac:dyDescent="0.25">
      <c r="A58" s="329">
        <v>41</v>
      </c>
      <c r="B58" s="247" t="s">
        <v>247</v>
      </c>
      <c r="C58" s="257">
        <v>3.1</v>
      </c>
      <c r="D58" s="227" t="s">
        <v>348</v>
      </c>
      <c r="E58" s="244">
        <v>38</v>
      </c>
      <c r="F58" s="351" t="s">
        <v>547</v>
      </c>
      <c r="G58" s="260">
        <v>54392.9</v>
      </c>
      <c r="H58" s="385">
        <v>43002.67</v>
      </c>
      <c r="I58" s="270">
        <f t="shared" si="3"/>
        <v>1.2648726230255005</v>
      </c>
    </row>
    <row r="59" spans="1:49" ht="36" customHeight="1" thickTop="1" thickBot="1" x14ac:dyDescent="0.25">
      <c r="A59" s="329">
        <v>42</v>
      </c>
      <c r="B59" s="247" t="s">
        <v>357</v>
      </c>
      <c r="C59" s="257">
        <v>3.1</v>
      </c>
      <c r="D59" s="227" t="s">
        <v>348</v>
      </c>
      <c r="E59" s="244">
        <v>39</v>
      </c>
      <c r="F59" s="238" t="s">
        <v>358</v>
      </c>
      <c r="G59" s="260">
        <v>64379.33</v>
      </c>
      <c r="H59" s="385">
        <v>44035.13</v>
      </c>
      <c r="I59" s="270">
        <f t="shared" si="3"/>
        <v>1.4619993173632053</v>
      </c>
    </row>
    <row r="60" spans="1:49" ht="36" customHeight="1" thickTop="1" thickBot="1" x14ac:dyDescent="0.25">
      <c r="A60" s="366">
        <v>43</v>
      </c>
      <c r="B60" s="364" t="s">
        <v>251</v>
      </c>
      <c r="C60" s="371">
        <v>2.9</v>
      </c>
      <c r="D60" s="227"/>
      <c r="E60" s="282">
        <v>40</v>
      </c>
      <c r="F60" s="238" t="s">
        <v>298</v>
      </c>
      <c r="G60" s="260">
        <v>43165.93</v>
      </c>
      <c r="H60" s="385">
        <v>44039.44</v>
      </c>
      <c r="I60" s="270">
        <f t="shared" si="3"/>
        <v>0.98016527912253193</v>
      </c>
    </row>
    <row r="61" spans="1:49" ht="36" customHeight="1" thickTop="1" thickBot="1" x14ac:dyDescent="0.25">
      <c r="A61" s="366"/>
      <c r="B61" s="364"/>
      <c r="C61" s="371"/>
      <c r="D61" s="227" t="s">
        <v>348</v>
      </c>
      <c r="E61" s="283"/>
      <c r="F61" s="238" t="s">
        <v>359</v>
      </c>
      <c r="G61" s="260">
        <v>41986.92</v>
      </c>
      <c r="H61" s="385">
        <v>44039.44</v>
      </c>
      <c r="I61" s="270">
        <f t="shared" si="3"/>
        <v>0.95339359446895777</v>
      </c>
    </row>
    <row r="62" spans="1:49" ht="36" customHeight="1" thickTop="1" thickBot="1" x14ac:dyDescent="0.25">
      <c r="A62" s="366"/>
      <c r="B62" s="364"/>
      <c r="C62" s="371"/>
      <c r="D62" s="227" t="s">
        <v>348</v>
      </c>
      <c r="E62" s="283"/>
      <c r="F62" s="238" t="s">
        <v>360</v>
      </c>
      <c r="G62" s="260">
        <v>47172.07</v>
      </c>
      <c r="H62" s="385">
        <v>44039.44</v>
      </c>
      <c r="I62" s="270">
        <f t="shared" si="3"/>
        <v>1.0711323758885216</v>
      </c>
    </row>
    <row r="63" spans="1:49" ht="36" customHeight="1" thickTop="1" thickBot="1" x14ac:dyDescent="0.25">
      <c r="A63" s="366"/>
      <c r="B63" s="364"/>
      <c r="C63" s="371"/>
      <c r="D63" s="227" t="s">
        <v>348</v>
      </c>
      <c r="E63" s="284"/>
      <c r="F63" s="238" t="s">
        <v>361</v>
      </c>
      <c r="G63" s="260">
        <v>40338.800000000003</v>
      </c>
      <c r="H63" s="385">
        <v>44039.44</v>
      </c>
      <c r="I63" s="270">
        <f t="shared" si="3"/>
        <v>0.9159698670101164</v>
      </c>
    </row>
    <row r="64" spans="1:49" ht="36" customHeight="1" thickTop="1" thickBot="1" x14ac:dyDescent="0.25">
      <c r="A64" s="366">
        <v>44</v>
      </c>
      <c r="B64" s="364" t="s">
        <v>254</v>
      </c>
      <c r="C64" s="372">
        <v>3.2</v>
      </c>
      <c r="D64" s="227" t="s">
        <v>348</v>
      </c>
      <c r="E64" s="377">
        <v>41</v>
      </c>
      <c r="F64" s="238" t="s">
        <v>298</v>
      </c>
      <c r="G64" s="260">
        <v>55285.35</v>
      </c>
      <c r="H64" s="385">
        <v>43365.04</v>
      </c>
      <c r="I64" s="270">
        <f t="shared" si="3"/>
        <v>1.2748829471851058</v>
      </c>
      <c r="J64" s="104"/>
    </row>
    <row r="65" spans="1:17" ht="36" customHeight="1" thickTop="1" thickBot="1" x14ac:dyDescent="0.25">
      <c r="A65" s="366"/>
      <c r="B65" s="364"/>
      <c r="C65" s="372"/>
      <c r="D65" s="227" t="s">
        <v>348</v>
      </c>
      <c r="E65" s="377">
        <v>42</v>
      </c>
      <c r="F65" s="238" t="s">
        <v>362</v>
      </c>
      <c r="G65" s="260">
        <v>41671.019999999997</v>
      </c>
      <c r="H65" s="385">
        <v>43365.04</v>
      </c>
      <c r="I65" s="270">
        <v>0.96</v>
      </c>
      <c r="J65" s="104"/>
    </row>
    <row r="66" spans="1:17" ht="42.75" customHeight="1" thickTop="1" thickBot="1" x14ac:dyDescent="0.25">
      <c r="A66" s="366"/>
      <c r="B66" s="364"/>
      <c r="C66" s="372"/>
      <c r="D66" s="227" t="s">
        <v>348</v>
      </c>
      <c r="E66" s="244">
        <v>43</v>
      </c>
      <c r="F66" s="238" t="s">
        <v>363</v>
      </c>
      <c r="G66" s="259">
        <v>57277.42</v>
      </c>
      <c r="H66" s="393">
        <v>43365.04</v>
      </c>
      <c r="I66" s="394">
        <f>G66/H66</f>
        <v>1.3208201814180269</v>
      </c>
    </row>
    <row r="67" spans="1:17" ht="42.75" customHeight="1" thickTop="1" thickBot="1" x14ac:dyDescent="0.25">
      <c r="A67" s="366"/>
      <c r="B67" s="364"/>
      <c r="C67" s="372"/>
      <c r="D67" s="227" t="s">
        <v>348</v>
      </c>
      <c r="E67" s="244">
        <v>44</v>
      </c>
      <c r="F67" s="351" t="s">
        <v>364</v>
      </c>
      <c r="G67" s="259">
        <v>66907.600000000006</v>
      </c>
      <c r="H67" s="393">
        <v>43365.04</v>
      </c>
      <c r="I67" s="394">
        <f>G67/H67</f>
        <v>1.5428926158029603</v>
      </c>
    </row>
    <row r="68" spans="1:17" ht="42.75" customHeight="1" thickTop="1" thickBot="1" x14ac:dyDescent="0.25">
      <c r="A68" s="329">
        <v>45</v>
      </c>
      <c r="B68" s="247" t="s">
        <v>256</v>
      </c>
      <c r="C68" s="300">
        <v>3.9</v>
      </c>
      <c r="D68" s="378" t="s">
        <v>348</v>
      </c>
      <c r="E68" s="244">
        <v>45</v>
      </c>
      <c r="F68" s="238" t="s">
        <v>365</v>
      </c>
      <c r="G68" s="259">
        <v>64570.95</v>
      </c>
      <c r="H68" s="392">
        <v>44355.97</v>
      </c>
      <c r="I68" s="394">
        <f t="shared" si="3"/>
        <v>1.4557442887620313</v>
      </c>
    </row>
    <row r="69" spans="1:17" ht="42.75" customHeight="1" thickTop="1" thickBot="1" x14ac:dyDescent="0.25">
      <c r="A69" s="329">
        <v>46</v>
      </c>
      <c r="B69" s="247" t="s">
        <v>258</v>
      </c>
      <c r="C69" s="257">
        <v>3.3</v>
      </c>
      <c r="D69" s="227" t="s">
        <v>348</v>
      </c>
      <c r="E69" s="244">
        <v>46</v>
      </c>
      <c r="F69" s="238" t="s">
        <v>366</v>
      </c>
      <c r="G69" s="259">
        <v>48397.61</v>
      </c>
      <c r="H69" s="393">
        <v>44535.1</v>
      </c>
      <c r="I69" s="394">
        <f t="shared" si="3"/>
        <v>1.0867295683629317</v>
      </c>
    </row>
    <row r="70" spans="1:17" ht="60" customHeight="1" thickTop="1" thickBot="1" x14ac:dyDescent="0.25">
      <c r="A70" s="329">
        <v>47</v>
      </c>
      <c r="B70" s="247" t="s">
        <v>260</v>
      </c>
      <c r="C70" s="257">
        <v>3</v>
      </c>
      <c r="D70" s="227" t="s">
        <v>348</v>
      </c>
      <c r="E70" s="244">
        <v>47</v>
      </c>
      <c r="F70" s="238" t="s">
        <v>367</v>
      </c>
      <c r="G70" s="260">
        <v>61606.99</v>
      </c>
      <c r="H70" s="386">
        <v>44175.48</v>
      </c>
      <c r="I70" s="270">
        <f t="shared" si="3"/>
        <v>1.3945969574071406</v>
      </c>
    </row>
    <row r="71" spans="1:17" ht="38.25" customHeight="1" thickTop="1" thickBot="1" x14ac:dyDescent="0.25">
      <c r="A71" s="329">
        <v>48</v>
      </c>
      <c r="B71" s="247" t="s">
        <v>262</v>
      </c>
      <c r="C71" s="257">
        <v>3.1</v>
      </c>
      <c r="D71" s="227" t="s">
        <v>348</v>
      </c>
      <c r="E71" s="244">
        <v>48</v>
      </c>
      <c r="F71" s="238" t="s">
        <v>368</v>
      </c>
      <c r="G71" s="260">
        <v>57467.96</v>
      </c>
      <c r="H71" s="385">
        <v>44149.74</v>
      </c>
      <c r="I71" s="270">
        <f t="shared" si="3"/>
        <v>1.3016602136275321</v>
      </c>
      <c r="Q71" s="4">
        <v>4</v>
      </c>
    </row>
    <row r="72" spans="1:17" ht="38.25" customHeight="1" thickTop="1" thickBot="1" x14ac:dyDescent="0.25">
      <c r="A72" s="366">
        <v>49</v>
      </c>
      <c r="B72" s="364" t="s">
        <v>264</v>
      </c>
      <c r="C72" s="371">
        <v>3</v>
      </c>
      <c r="D72" s="227" t="s">
        <v>348</v>
      </c>
      <c r="E72" s="353">
        <v>49</v>
      </c>
      <c r="F72" s="395" t="s">
        <v>376</v>
      </c>
      <c r="G72" s="259">
        <v>57308.52</v>
      </c>
      <c r="H72" s="385">
        <v>43846.46</v>
      </c>
      <c r="I72" s="270">
        <f t="shared" si="3"/>
        <v>1.3070272947918713</v>
      </c>
    </row>
    <row r="73" spans="1:17" ht="38.25" customHeight="1" thickTop="1" thickBot="1" x14ac:dyDescent="0.25">
      <c r="A73" s="366"/>
      <c r="B73" s="364"/>
      <c r="C73" s="371"/>
      <c r="D73" s="227" t="s">
        <v>348</v>
      </c>
      <c r="E73" s="353"/>
      <c r="F73" s="238" t="s">
        <v>369</v>
      </c>
      <c r="G73" s="260">
        <v>69747.759999999995</v>
      </c>
      <c r="H73" s="385">
        <v>43846.46</v>
      </c>
      <c r="I73" s="270">
        <f t="shared" si="3"/>
        <v>1.5907272787814568</v>
      </c>
    </row>
    <row r="74" spans="1:17" ht="38.25" customHeight="1" thickTop="1" thickBot="1" x14ac:dyDescent="0.25">
      <c r="A74" s="366"/>
      <c r="B74" s="364"/>
      <c r="C74" s="371"/>
      <c r="D74" s="227" t="s">
        <v>348</v>
      </c>
      <c r="E74" s="353"/>
      <c r="F74" s="238" t="s">
        <v>543</v>
      </c>
      <c r="G74" s="260">
        <v>44869.279999999999</v>
      </c>
      <c r="H74" s="385">
        <v>43846.46</v>
      </c>
      <c r="I74" s="270">
        <f>G74/H74</f>
        <v>1.023327310802286</v>
      </c>
    </row>
    <row r="75" spans="1:17" ht="38.25" customHeight="1" thickTop="1" thickBot="1" x14ac:dyDescent="0.25">
      <c r="A75" s="329">
        <v>50</v>
      </c>
      <c r="B75" s="247" t="s">
        <v>266</v>
      </c>
      <c r="C75" s="257">
        <v>2.9</v>
      </c>
      <c r="D75" s="227" t="s">
        <v>348</v>
      </c>
      <c r="E75" s="244">
        <v>50</v>
      </c>
      <c r="F75" s="238" t="s">
        <v>370</v>
      </c>
      <c r="G75" s="260">
        <v>53353</v>
      </c>
      <c r="H75" s="385">
        <v>43302.21</v>
      </c>
      <c r="I75" s="270">
        <f t="shared" si="3"/>
        <v>1.2321080148103296</v>
      </c>
    </row>
    <row r="76" spans="1:17" ht="61.5" customHeight="1" thickTop="1" thickBot="1" x14ac:dyDescent="0.25">
      <c r="A76" s="329">
        <v>51</v>
      </c>
      <c r="B76" s="247" t="s">
        <v>268</v>
      </c>
      <c r="C76" s="373">
        <v>2.9</v>
      </c>
      <c r="D76" s="227" t="s">
        <v>348</v>
      </c>
      <c r="E76" s="244">
        <v>51</v>
      </c>
      <c r="F76" s="238" t="s">
        <v>371</v>
      </c>
      <c r="G76" s="260">
        <v>58771.58</v>
      </c>
      <c r="H76" s="392">
        <v>46810.84</v>
      </c>
      <c r="I76" s="270">
        <f t="shared" si="3"/>
        <v>1.2555121847845501</v>
      </c>
    </row>
    <row r="77" spans="1:17" ht="46.5" customHeight="1" thickTop="1" thickBot="1" x14ac:dyDescent="0.25">
      <c r="A77" s="329">
        <v>52</v>
      </c>
      <c r="B77" s="247" t="s">
        <v>270</v>
      </c>
      <c r="C77" s="300">
        <v>3.1</v>
      </c>
      <c r="D77" s="227" t="s">
        <v>348</v>
      </c>
      <c r="E77" s="244">
        <v>52</v>
      </c>
      <c r="F77" s="238" t="s">
        <v>372</v>
      </c>
      <c r="G77" s="260">
        <v>83667.41</v>
      </c>
      <c r="H77" s="386">
        <v>43175.89</v>
      </c>
      <c r="I77" s="270">
        <f t="shared" si="3"/>
        <v>1.9378271067486972</v>
      </c>
    </row>
    <row r="78" spans="1:17" ht="50.1" customHeight="1" thickTop="1" thickBot="1" x14ac:dyDescent="0.25">
      <c r="A78" s="329">
        <v>53</v>
      </c>
      <c r="B78" s="247" t="s">
        <v>272</v>
      </c>
      <c r="C78" s="257">
        <v>3</v>
      </c>
      <c r="D78" s="227" t="s">
        <v>348</v>
      </c>
      <c r="E78" s="244">
        <v>53</v>
      </c>
      <c r="F78" s="238" t="s">
        <v>373</v>
      </c>
      <c r="G78" s="260">
        <v>55783.3</v>
      </c>
      <c r="H78" s="386">
        <v>43726.62</v>
      </c>
      <c r="I78" s="270">
        <f t="shared" si="3"/>
        <v>1.2757286065101763</v>
      </c>
    </row>
    <row r="79" spans="1:17" ht="51.6" customHeight="1" thickTop="1" thickBot="1" x14ac:dyDescent="0.25">
      <c r="A79" s="329">
        <v>54</v>
      </c>
      <c r="B79" s="247" t="s">
        <v>274</v>
      </c>
      <c r="C79" s="257">
        <v>3.1</v>
      </c>
      <c r="D79" s="227" t="s">
        <v>348</v>
      </c>
      <c r="E79" s="244">
        <v>54</v>
      </c>
      <c r="F79" s="238" t="s">
        <v>374</v>
      </c>
      <c r="G79" s="260">
        <v>57589.55</v>
      </c>
      <c r="H79" s="392">
        <v>42249.38</v>
      </c>
      <c r="I79" s="270">
        <f>G79/H79</f>
        <v>1.363086274875513</v>
      </c>
    </row>
    <row r="80" spans="1:17" ht="49.9" customHeight="1" thickTop="1" thickBot="1" x14ac:dyDescent="0.25">
      <c r="A80" s="366">
        <v>55</v>
      </c>
      <c r="B80" s="364" t="s">
        <v>375</v>
      </c>
      <c r="C80" s="371">
        <v>3.4</v>
      </c>
      <c r="D80" s="378"/>
      <c r="E80" s="282">
        <v>55</v>
      </c>
      <c r="F80" s="238" t="s">
        <v>376</v>
      </c>
      <c r="G80" s="260">
        <v>55675.03</v>
      </c>
      <c r="H80" s="386">
        <v>44506.39</v>
      </c>
      <c r="I80" s="270">
        <f t="shared" si="3"/>
        <v>1.2509446396348929</v>
      </c>
    </row>
    <row r="81" spans="1:49" ht="49.9" customHeight="1" thickTop="1" thickBot="1" x14ac:dyDescent="0.25">
      <c r="A81" s="366"/>
      <c r="B81" s="364"/>
      <c r="C81" s="371"/>
      <c r="D81" s="378" t="s">
        <v>348</v>
      </c>
      <c r="E81" s="283"/>
      <c r="F81" s="238" t="s">
        <v>377</v>
      </c>
      <c r="G81" s="260">
        <v>63030.3</v>
      </c>
      <c r="H81" s="386">
        <v>44506.39</v>
      </c>
      <c r="I81" s="270">
        <f t="shared" si="3"/>
        <v>1.4162078748692042</v>
      </c>
    </row>
    <row r="82" spans="1:49" ht="33.6" customHeight="1" thickTop="1" thickBot="1" x14ac:dyDescent="0.25">
      <c r="A82" s="366"/>
      <c r="B82" s="364"/>
      <c r="C82" s="371"/>
      <c r="D82" s="378" t="s">
        <v>348</v>
      </c>
      <c r="E82" s="284"/>
      <c r="F82" s="238" t="s">
        <v>378</v>
      </c>
      <c r="G82" s="260">
        <v>48319.75</v>
      </c>
      <c r="H82" s="386">
        <v>44506.39</v>
      </c>
      <c r="I82" s="270">
        <f t="shared" si="3"/>
        <v>1.0856811797137444</v>
      </c>
    </row>
    <row r="83" spans="1:49" ht="48.75" customHeight="1" thickTop="1" thickBot="1" x14ac:dyDescent="0.25">
      <c r="A83" s="329">
        <v>56</v>
      </c>
      <c r="B83" s="247" t="s">
        <v>379</v>
      </c>
      <c r="C83" s="300">
        <v>3.1</v>
      </c>
      <c r="D83" s="378" t="s">
        <v>348</v>
      </c>
      <c r="E83" s="244">
        <v>56</v>
      </c>
      <c r="F83" s="238" t="s">
        <v>380</v>
      </c>
      <c r="G83" s="260">
        <v>56254.2</v>
      </c>
      <c r="H83" s="386">
        <v>43726.879999999997</v>
      </c>
      <c r="I83" s="270">
        <f t="shared" si="3"/>
        <v>1.2864901406183107</v>
      </c>
    </row>
    <row r="84" spans="1:49" ht="48.75" customHeight="1" thickTop="1" thickBot="1" x14ac:dyDescent="0.25">
      <c r="A84" s="329">
        <v>57</v>
      </c>
      <c r="B84" s="247" t="s">
        <v>281</v>
      </c>
      <c r="C84" s="300">
        <v>3.3</v>
      </c>
      <c r="D84" s="227" t="s">
        <v>348</v>
      </c>
      <c r="E84" s="244">
        <v>57</v>
      </c>
      <c r="F84" s="238" t="s">
        <v>381</v>
      </c>
      <c r="G84" s="260">
        <v>76941.149999999994</v>
      </c>
      <c r="H84" s="386">
        <v>43359.02</v>
      </c>
      <c r="I84" s="270">
        <f>G84/H84</f>
        <v>1.7745131232209583</v>
      </c>
    </row>
    <row r="85" spans="1:49" ht="48.75" customHeight="1" thickTop="1" thickBot="1" x14ac:dyDescent="0.25">
      <c r="A85" s="366">
        <v>58</v>
      </c>
      <c r="B85" s="364" t="s">
        <v>283</v>
      </c>
      <c r="C85" s="396">
        <v>3.2</v>
      </c>
      <c r="D85" s="227"/>
      <c r="E85" s="282">
        <v>58</v>
      </c>
      <c r="F85" s="351" t="s">
        <v>298</v>
      </c>
      <c r="G85" s="260">
        <v>53279.57</v>
      </c>
      <c r="H85" s="387">
        <v>44988.34</v>
      </c>
      <c r="I85" s="270">
        <f>G85/H85</f>
        <v>1.1842973090360747</v>
      </c>
    </row>
    <row r="86" spans="1:49" ht="48.75" customHeight="1" thickTop="1" thickBot="1" x14ac:dyDescent="0.25">
      <c r="A86" s="366"/>
      <c r="B86" s="364"/>
      <c r="C86" s="396"/>
      <c r="D86" s="227" t="s">
        <v>348</v>
      </c>
      <c r="E86" s="283"/>
      <c r="F86" s="351" t="s">
        <v>382</v>
      </c>
      <c r="G86" s="260">
        <v>52649.77</v>
      </c>
      <c r="H86" s="387"/>
      <c r="I86" s="270">
        <f>G86/H85</f>
        <v>1.1702981261366834</v>
      </c>
    </row>
    <row r="87" spans="1:49" ht="48.75" customHeight="1" thickTop="1" thickBot="1" x14ac:dyDescent="0.25">
      <c r="A87" s="366"/>
      <c r="B87" s="364"/>
      <c r="C87" s="396"/>
      <c r="D87" s="227" t="s">
        <v>348</v>
      </c>
      <c r="E87" s="284"/>
      <c r="F87" s="351" t="s">
        <v>383</v>
      </c>
      <c r="G87" s="260">
        <v>56848.45</v>
      </c>
      <c r="H87" s="387"/>
      <c r="I87" s="270">
        <f>G87/H85</f>
        <v>1.2636263085057151</v>
      </c>
    </row>
    <row r="88" spans="1:49" ht="41.25" customHeight="1" thickTop="1" thickBot="1" x14ac:dyDescent="0.25">
      <c r="A88" s="329">
        <v>59</v>
      </c>
      <c r="B88" s="247" t="s">
        <v>285</v>
      </c>
      <c r="C88" s="300">
        <v>2.8</v>
      </c>
      <c r="D88" s="227" t="s">
        <v>348</v>
      </c>
      <c r="E88" s="244">
        <v>59</v>
      </c>
      <c r="F88" s="238" t="s">
        <v>384</v>
      </c>
      <c r="G88" s="260">
        <v>59672.45</v>
      </c>
      <c r="H88" s="392">
        <v>44944.17</v>
      </c>
      <c r="I88" s="270">
        <f t="shared" si="3"/>
        <v>1.3277016796616781</v>
      </c>
    </row>
    <row r="89" spans="1:49" s="93" customFormat="1" ht="41.25" customHeight="1" thickTop="1" thickBot="1" x14ac:dyDescent="0.25">
      <c r="A89" s="329">
        <v>60</v>
      </c>
      <c r="B89" s="247" t="s">
        <v>288</v>
      </c>
      <c r="C89" s="397">
        <v>3.2</v>
      </c>
      <c r="D89" s="227" t="s">
        <v>348</v>
      </c>
      <c r="E89" s="244">
        <v>60</v>
      </c>
      <c r="F89" s="238" t="s">
        <v>385</v>
      </c>
      <c r="G89" s="260">
        <v>56335.59</v>
      </c>
      <c r="H89" s="392">
        <v>44939.23</v>
      </c>
      <c r="I89" s="270">
        <f t="shared" si="3"/>
        <v>1.2535949102821742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</row>
    <row r="90" spans="1:49" ht="48.75" customHeight="1" thickTop="1" thickBot="1" x14ac:dyDescent="0.25">
      <c r="A90" s="329">
        <v>61</v>
      </c>
      <c r="B90" s="247" t="s">
        <v>290</v>
      </c>
      <c r="C90" s="300">
        <v>3.4</v>
      </c>
      <c r="D90" s="227" t="s">
        <v>348</v>
      </c>
      <c r="E90" s="244">
        <v>61</v>
      </c>
      <c r="F90" s="238" t="s">
        <v>386</v>
      </c>
      <c r="G90" s="260">
        <v>65730.070000000007</v>
      </c>
      <c r="H90" s="392">
        <v>45592.19</v>
      </c>
      <c r="I90" s="270">
        <f t="shared" si="3"/>
        <v>1.4416958255350314</v>
      </c>
    </row>
    <row r="91" spans="1:49" ht="48.75" customHeight="1" thickTop="1" thickBot="1" x14ac:dyDescent="0.25">
      <c r="A91" s="329">
        <v>62</v>
      </c>
      <c r="B91" s="247" t="s">
        <v>387</v>
      </c>
      <c r="C91" s="300">
        <v>2.9</v>
      </c>
      <c r="D91" s="227" t="s">
        <v>348</v>
      </c>
      <c r="E91" s="244">
        <v>62</v>
      </c>
      <c r="F91" s="246" t="s">
        <v>388</v>
      </c>
      <c r="G91" s="260">
        <v>61663.53</v>
      </c>
      <c r="H91" s="393">
        <v>45284.800000000003</v>
      </c>
      <c r="I91" s="270">
        <f t="shared" si="3"/>
        <v>1.361682727979366</v>
      </c>
    </row>
    <row r="92" spans="1:49" s="42" customFormat="1" ht="39.75" customHeight="1" thickTop="1" thickBot="1" x14ac:dyDescent="0.25">
      <c r="A92" s="329"/>
      <c r="B92" s="370" t="s">
        <v>146</v>
      </c>
      <c r="C92" s="369">
        <f>AVERAGE(C53:C91)</f>
        <v>3.1444444444444448</v>
      </c>
      <c r="D92" s="375"/>
      <c r="E92" s="376"/>
      <c r="F92" s="380"/>
      <c r="G92" s="384">
        <f>AVERAGE(G53:G91)</f>
        <v>57224.873846153838</v>
      </c>
      <c r="H92" s="384">
        <f>AVERAGE(H53:H91)</f>
        <v>44114.178108108092</v>
      </c>
      <c r="I92" s="375">
        <f>AVERAGE(I53:I91)</f>
        <v>1.2960113346489985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</row>
    <row r="93" spans="1:49" ht="37.5" customHeight="1" thickTop="1" thickBot="1" x14ac:dyDescent="0.25">
      <c r="A93" s="401">
        <v>63</v>
      </c>
      <c r="B93" s="364" t="s">
        <v>294</v>
      </c>
      <c r="C93" s="371">
        <v>5</v>
      </c>
      <c r="D93" s="255" t="s">
        <v>389</v>
      </c>
      <c r="E93" s="250">
        <v>63</v>
      </c>
      <c r="F93" s="246" t="s">
        <v>390</v>
      </c>
      <c r="G93" s="388">
        <v>75668.98</v>
      </c>
      <c r="H93" s="389">
        <v>40432.230000000003</v>
      </c>
      <c r="I93" s="253">
        <f>G93/H93</f>
        <v>1.8715015224240659</v>
      </c>
    </row>
    <row r="94" spans="1:49" ht="40.5" customHeight="1" thickTop="1" thickBot="1" x14ac:dyDescent="0.25">
      <c r="A94" s="402"/>
      <c r="B94" s="364"/>
      <c r="C94" s="371"/>
      <c r="D94" s="255" t="s">
        <v>391</v>
      </c>
      <c r="E94" s="250">
        <v>64</v>
      </c>
      <c r="F94" s="246" t="s">
        <v>392</v>
      </c>
      <c r="G94" s="388">
        <v>98758.86</v>
      </c>
      <c r="H94" s="389"/>
      <c r="I94" s="253">
        <f>G94/H93</f>
        <v>2.4425776169160098</v>
      </c>
    </row>
    <row r="95" spans="1:49" ht="37.9" customHeight="1" thickTop="1" thickBot="1" x14ac:dyDescent="0.25">
      <c r="A95" s="329"/>
      <c r="B95" s="368" t="s">
        <v>150</v>
      </c>
      <c r="C95" s="369">
        <f>AVERAGE(C93)</f>
        <v>5</v>
      </c>
      <c r="D95" s="379"/>
      <c r="E95" s="370"/>
      <c r="F95" s="382"/>
      <c r="G95" s="375">
        <f>AVERAGE(G93:G94)</f>
        <v>87213.92</v>
      </c>
      <c r="H95" s="375">
        <f>AVERAGE(H93:H94)</f>
        <v>40432.230000000003</v>
      </c>
      <c r="I95" s="375">
        <f>AVERAGE(I93:I94)</f>
        <v>2.157039569670038</v>
      </c>
    </row>
    <row r="96" spans="1:49" ht="60" customHeight="1" thickTop="1" thickBot="1" x14ac:dyDescent="0.25">
      <c r="A96" s="329">
        <v>64</v>
      </c>
      <c r="B96" s="247" t="s">
        <v>296</v>
      </c>
      <c r="C96" s="257">
        <v>6</v>
      </c>
      <c r="D96" s="255" t="s">
        <v>393</v>
      </c>
      <c r="E96" s="250">
        <v>65</v>
      </c>
      <c r="F96" s="246" t="s">
        <v>394</v>
      </c>
      <c r="G96" s="388">
        <v>201728.37</v>
      </c>
      <c r="H96" s="390">
        <v>46949.71</v>
      </c>
      <c r="I96" s="253">
        <f>G96/H96</f>
        <v>4.2966904374915202</v>
      </c>
    </row>
    <row r="97" spans="1:9" ht="20.25" thickTop="1" thickBot="1" x14ac:dyDescent="0.25">
      <c r="A97" s="329"/>
      <c r="B97" s="399" t="s">
        <v>153</v>
      </c>
      <c r="C97" s="367">
        <f>AVERAGE(C96)</f>
        <v>6</v>
      </c>
      <c r="D97" s="374"/>
      <c r="E97" s="105"/>
      <c r="F97" s="383"/>
      <c r="G97" s="375">
        <f>AVERAGE(G96)</f>
        <v>201728.37</v>
      </c>
      <c r="H97" s="375">
        <f>AVERAGE(H96)</f>
        <v>46949.71</v>
      </c>
      <c r="I97" s="375">
        <f>AVERAGE(I96)</f>
        <v>4.2966904374915202</v>
      </c>
    </row>
    <row r="98" spans="1:9" ht="19.5" thickTop="1" x14ac:dyDescent="0.2">
      <c r="A98" s="365"/>
    </row>
    <row r="99" spans="1:9" x14ac:dyDescent="0.2">
      <c r="A99" s="398"/>
    </row>
    <row r="100" spans="1:9" x14ac:dyDescent="0.2">
      <c r="A100" s="398"/>
    </row>
    <row r="101" spans="1:9" x14ac:dyDescent="0.2">
      <c r="A101" s="398"/>
    </row>
    <row r="212" spans="1:50" s="56" customFormat="1" ht="20.25" x14ac:dyDescent="0.2">
      <c r="B212" s="1"/>
      <c r="C212" s="2"/>
      <c r="D212" s="3"/>
      <c r="E212" s="102"/>
      <c r="F212" s="1"/>
      <c r="G212" s="3"/>
      <c r="H212" s="3"/>
      <c r="I212" s="3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s="56" customFormat="1" ht="20.25" x14ac:dyDescent="0.2">
      <c r="B213" s="1"/>
      <c r="C213" s="2"/>
      <c r="D213" s="3"/>
      <c r="E213" s="102"/>
      <c r="F213" s="1"/>
      <c r="G213" s="3"/>
      <c r="H213" s="3"/>
      <c r="I213" s="3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s="56" customFormat="1" ht="20.25" x14ac:dyDescent="0.2">
      <c r="B214" s="1"/>
      <c r="C214" s="2"/>
      <c r="D214" s="3"/>
      <c r="E214" s="102"/>
      <c r="F214" s="1"/>
      <c r="G214" s="3"/>
      <c r="H214" s="3"/>
      <c r="I214" s="3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s="56" customFormat="1" ht="20.25" x14ac:dyDescent="0.2">
      <c r="B215" s="1"/>
      <c r="C215" s="2"/>
      <c r="D215" s="3"/>
      <c r="E215" s="102"/>
      <c r="F215" s="1"/>
      <c r="G215" s="3"/>
      <c r="H215" s="3"/>
      <c r="I215" s="3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s="56" customFormat="1" ht="20.25" x14ac:dyDescent="0.2">
      <c r="A216" s="1"/>
      <c r="B216" s="1"/>
      <c r="C216" s="2"/>
      <c r="D216" s="3"/>
      <c r="E216" s="102"/>
      <c r="F216" s="1"/>
      <c r="G216" s="3"/>
      <c r="H216" s="3"/>
      <c r="I216" s="3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s="56" customFormat="1" ht="20.25" x14ac:dyDescent="0.2">
      <c r="A217" s="1"/>
      <c r="B217" s="1"/>
      <c r="C217" s="2"/>
      <c r="D217" s="3"/>
      <c r="E217" s="102"/>
      <c r="F217" s="1"/>
      <c r="G217" s="3"/>
      <c r="H217" s="3"/>
      <c r="I217" s="3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s="56" customFormat="1" ht="20.25" x14ac:dyDescent="0.2">
      <c r="A218" s="1"/>
      <c r="B218" s="1"/>
      <c r="C218" s="2"/>
      <c r="D218" s="3"/>
      <c r="E218" s="102"/>
      <c r="F218" s="1"/>
      <c r="G218" s="3"/>
      <c r="H218" s="3"/>
      <c r="I218" s="3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s="56" customFormat="1" ht="20.25" x14ac:dyDescent="0.2">
      <c r="A219" s="1"/>
      <c r="B219" s="1"/>
      <c r="C219" s="2"/>
      <c r="D219" s="3"/>
      <c r="E219" s="102"/>
      <c r="F219" s="1"/>
      <c r="G219" s="3"/>
      <c r="H219" s="3"/>
      <c r="I219" s="3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 s="56" customFormat="1" ht="20.25" x14ac:dyDescent="0.2">
      <c r="A220" s="1"/>
      <c r="B220" s="1"/>
      <c r="C220" s="2"/>
      <c r="D220" s="3"/>
      <c r="E220" s="102"/>
      <c r="F220" s="1"/>
      <c r="G220" s="3"/>
      <c r="H220" s="3"/>
      <c r="I220" s="3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</row>
    <row r="221" spans="1:50" s="56" customFormat="1" ht="20.25" x14ac:dyDescent="0.2">
      <c r="A221" s="1"/>
      <c r="B221" s="1"/>
      <c r="C221" s="2"/>
      <c r="D221" s="3"/>
      <c r="E221" s="102"/>
      <c r="F221" s="1"/>
      <c r="G221" s="3"/>
      <c r="H221" s="3"/>
      <c r="I221" s="3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</row>
    <row r="222" spans="1:50" s="56" customFormat="1" ht="20.25" x14ac:dyDescent="0.2">
      <c r="A222" s="1"/>
      <c r="B222" s="1"/>
      <c r="C222" s="2"/>
      <c r="D222" s="3"/>
      <c r="E222" s="102"/>
      <c r="F222" s="1"/>
      <c r="G222" s="3"/>
      <c r="H222" s="3"/>
      <c r="I222" s="3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</row>
    <row r="223" spans="1:50" s="56" customFormat="1" ht="20.25" x14ac:dyDescent="0.2">
      <c r="A223" s="1"/>
      <c r="B223" s="1"/>
      <c r="C223" s="2"/>
      <c r="D223" s="3"/>
      <c r="E223" s="102"/>
      <c r="F223" s="1"/>
      <c r="G223" s="3"/>
      <c r="H223" s="3"/>
      <c r="I223" s="3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</row>
    <row r="224" spans="1:50" s="56" customFormat="1" ht="20.25" x14ac:dyDescent="0.2">
      <c r="A224" s="1"/>
      <c r="B224" s="1"/>
      <c r="C224" s="2"/>
      <c r="D224" s="3"/>
      <c r="E224" s="102"/>
      <c r="F224" s="1"/>
      <c r="G224" s="3"/>
      <c r="H224" s="3"/>
      <c r="I224" s="3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</row>
    <row r="225" spans="1:50" s="56" customFormat="1" ht="20.25" x14ac:dyDescent="0.2">
      <c r="A225" s="1"/>
      <c r="B225" s="1"/>
      <c r="C225" s="2"/>
      <c r="D225" s="3"/>
      <c r="E225" s="102"/>
      <c r="F225" s="1"/>
      <c r="G225" s="3"/>
      <c r="H225" s="3"/>
      <c r="I225" s="3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</row>
    <row r="226" spans="1:50" s="56" customFormat="1" ht="20.25" x14ac:dyDescent="0.2">
      <c r="A226" s="1"/>
      <c r="B226" s="1"/>
      <c r="C226" s="2"/>
      <c r="D226" s="3"/>
      <c r="E226" s="102"/>
      <c r="F226" s="1"/>
      <c r="G226" s="3"/>
      <c r="H226" s="3"/>
      <c r="I226" s="3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</row>
    <row r="227" spans="1:50" s="56" customFormat="1" ht="20.25" x14ac:dyDescent="0.2">
      <c r="A227" s="1"/>
      <c r="B227" s="1"/>
      <c r="C227" s="2"/>
      <c r="D227" s="3"/>
      <c r="E227" s="102"/>
      <c r="F227" s="1"/>
      <c r="G227" s="3"/>
      <c r="H227" s="3"/>
      <c r="I227" s="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</row>
    <row r="256" spans="2:50" s="57" customFormat="1" ht="20.25" x14ac:dyDescent="0.2">
      <c r="B256" s="1"/>
      <c r="C256" s="2"/>
      <c r="D256" s="3"/>
      <c r="E256" s="102"/>
      <c r="F256" s="1"/>
      <c r="G256" s="3"/>
      <c r="H256" s="3"/>
      <c r="I256" s="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</row>
    <row r="257" spans="2:50" s="57" customFormat="1" ht="20.25" x14ac:dyDescent="0.2">
      <c r="B257" s="1"/>
      <c r="C257" s="2"/>
      <c r="D257" s="3"/>
      <c r="E257" s="102"/>
      <c r="F257" s="1"/>
      <c r="G257" s="3"/>
      <c r="H257" s="3"/>
      <c r="I257" s="3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</row>
  </sheetData>
  <mergeCells count="46">
    <mergeCell ref="E80:E82"/>
    <mergeCell ref="E85:E87"/>
    <mergeCell ref="A93:A94"/>
    <mergeCell ref="A72:A74"/>
    <mergeCell ref="C44:C46"/>
    <mergeCell ref="A12:A14"/>
    <mergeCell ref="E37:E39"/>
    <mergeCell ref="E12:E14"/>
    <mergeCell ref="E24:E27"/>
    <mergeCell ref="E60:E63"/>
    <mergeCell ref="B72:B74"/>
    <mergeCell ref="C72:C74"/>
    <mergeCell ref="E72:E74"/>
    <mergeCell ref="B1:I1"/>
    <mergeCell ref="A4:A6"/>
    <mergeCell ref="B4:B6"/>
    <mergeCell ref="C4:C6"/>
    <mergeCell ref="E4:E6"/>
    <mergeCell ref="B12:B14"/>
    <mergeCell ref="C12:C14"/>
    <mergeCell ref="A24:A27"/>
    <mergeCell ref="B24:B27"/>
    <mergeCell ref="A34:A36"/>
    <mergeCell ref="B34:B36"/>
    <mergeCell ref="E34:E36"/>
    <mergeCell ref="H34:H36"/>
    <mergeCell ref="A37:A39"/>
    <mergeCell ref="B37:B39"/>
    <mergeCell ref="A44:A46"/>
    <mergeCell ref="B44:B46"/>
    <mergeCell ref="A60:A63"/>
    <mergeCell ref="B60:B63"/>
    <mergeCell ref="C60:C63"/>
    <mergeCell ref="A64:A67"/>
    <mergeCell ref="B64:B67"/>
    <mergeCell ref="C64:C67"/>
    <mergeCell ref="A80:A82"/>
    <mergeCell ref="B80:B82"/>
    <mergeCell ref="C80:C82"/>
    <mergeCell ref="A85:A87"/>
    <mergeCell ref="B85:B87"/>
    <mergeCell ref="C85:C87"/>
    <mergeCell ref="H85:H87"/>
    <mergeCell ref="B93:B94"/>
    <mergeCell ref="C93:C94"/>
    <mergeCell ref="H93:H94"/>
  </mergeCells>
  <printOptions gridLines="1"/>
  <pageMargins left="0" right="0" top="0" bottom="0" header="0.51181102362204689" footer="0.51181102362204689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08"/>
  <sheetViews>
    <sheetView zoomScale="60" zoomScaleNormal="60" workbookViewId="0">
      <selection activeCell="G40" sqref="G40"/>
    </sheetView>
  </sheetViews>
  <sheetFormatPr defaultColWidth="9.140625" defaultRowHeight="18.75" x14ac:dyDescent="0.2"/>
  <cols>
    <col min="1" max="1" width="6.7109375" style="1" customWidth="1"/>
    <col min="2" max="2" width="45" style="106" customWidth="1"/>
    <col min="3" max="3" width="30.28515625" style="2" customWidth="1"/>
    <col min="4" max="4" width="33" style="1" customWidth="1"/>
    <col min="5" max="5" width="7.85546875" style="1" customWidth="1"/>
    <col min="6" max="6" width="42.28515625" style="1" customWidth="1"/>
    <col min="7" max="7" width="23.140625" style="403" customWidth="1"/>
    <col min="8" max="8" width="33.28515625" style="185" customWidth="1"/>
    <col min="9" max="9" width="23.140625" style="58" customWidth="1"/>
    <col min="10" max="257" width="9.140625" style="4"/>
  </cols>
  <sheetData>
    <row r="1" spans="1:74" ht="81.75" customHeight="1" thickBot="1" x14ac:dyDescent="0.25">
      <c r="A1" s="4"/>
      <c r="B1" s="142" t="s">
        <v>0</v>
      </c>
      <c r="C1" s="142"/>
      <c r="D1" s="142"/>
      <c r="E1" s="142"/>
      <c r="F1" s="142"/>
      <c r="G1" s="142"/>
      <c r="H1" s="142"/>
      <c r="I1" s="142"/>
    </row>
    <row r="2" spans="1:74" s="7" customFormat="1" ht="135" customHeight="1" thickTop="1" thickBot="1" x14ac:dyDescent="0.3">
      <c r="A2" s="415" t="s">
        <v>1</v>
      </c>
      <c r="B2" s="416" t="s">
        <v>2</v>
      </c>
      <c r="C2" s="257" t="s">
        <v>3</v>
      </c>
      <c r="D2" s="255" t="s">
        <v>4</v>
      </c>
      <c r="E2" s="250" t="s">
        <v>1</v>
      </c>
      <c r="F2" s="250" t="s">
        <v>5</v>
      </c>
      <c r="G2" s="412" t="s">
        <v>6</v>
      </c>
      <c r="H2" s="409" t="s">
        <v>7</v>
      </c>
      <c r="I2" s="253" t="s">
        <v>8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</row>
    <row r="3" spans="1:74" ht="42.75" customHeight="1" thickTop="1" thickBot="1" x14ac:dyDescent="0.25">
      <c r="A3" s="337">
        <v>1</v>
      </c>
      <c r="B3" s="417" t="s">
        <v>173</v>
      </c>
      <c r="C3" s="425">
        <v>3.6</v>
      </c>
      <c r="D3" s="237" t="s">
        <v>397</v>
      </c>
      <c r="E3" s="406">
        <v>1</v>
      </c>
      <c r="F3" s="406" t="s">
        <v>398</v>
      </c>
      <c r="G3" s="261">
        <v>70499.710000000006</v>
      </c>
      <c r="H3" s="441">
        <v>50491.51</v>
      </c>
      <c r="I3" s="438">
        <f t="shared" ref="I3:I4" si="0">G3/H3</f>
        <v>1.3962686004043057</v>
      </c>
    </row>
    <row r="4" spans="1:74" ht="57.75" thickTop="1" thickBot="1" x14ac:dyDescent="0.25">
      <c r="A4" s="238">
        <v>2</v>
      </c>
      <c r="B4" s="404" t="s">
        <v>196</v>
      </c>
      <c r="C4" s="426">
        <v>4.3</v>
      </c>
      <c r="D4" s="238" t="s">
        <v>397</v>
      </c>
      <c r="E4" s="329">
        <v>2</v>
      </c>
      <c r="F4" s="329" t="s">
        <v>399</v>
      </c>
      <c r="G4" s="338">
        <v>68195.75</v>
      </c>
      <c r="H4" s="386">
        <v>48459.47</v>
      </c>
      <c r="I4" s="435">
        <f t="shared" si="0"/>
        <v>1.4072739549153137</v>
      </c>
    </row>
    <row r="5" spans="1:74" ht="57.75" thickTop="1" thickBot="1" x14ac:dyDescent="0.25">
      <c r="A5" s="344">
        <v>3</v>
      </c>
      <c r="B5" s="408" t="s">
        <v>201</v>
      </c>
      <c r="C5" s="427"/>
      <c r="D5" s="277" t="s">
        <v>397</v>
      </c>
      <c r="E5" s="405"/>
      <c r="F5" s="405" t="s">
        <v>333</v>
      </c>
      <c r="G5" s="339"/>
      <c r="H5" s="410"/>
      <c r="I5" s="437">
        <f>0</f>
        <v>0</v>
      </c>
    </row>
    <row r="6" spans="1:74" ht="57.75" thickTop="1" thickBot="1" x14ac:dyDescent="0.25">
      <c r="A6" s="246">
        <v>4</v>
      </c>
      <c r="B6" s="404" t="s">
        <v>209</v>
      </c>
      <c r="C6" s="426">
        <v>4.4000000000000004</v>
      </c>
      <c r="D6" s="238" t="s">
        <v>397</v>
      </c>
      <c r="E6" s="329">
        <v>3</v>
      </c>
      <c r="F6" s="329" t="s">
        <v>400</v>
      </c>
      <c r="G6" s="260">
        <v>66330.66</v>
      </c>
      <c r="H6" s="386">
        <v>55206.9</v>
      </c>
      <c r="I6" s="435">
        <f t="shared" ref="I6:I7" si="1">G6/H6</f>
        <v>1.2014922047787504</v>
      </c>
    </row>
    <row r="7" spans="1:74" ht="36.75" customHeight="1" thickTop="1" thickBot="1" x14ac:dyDescent="0.25">
      <c r="A7" s="405">
        <v>5</v>
      </c>
      <c r="B7" s="414" t="s">
        <v>215</v>
      </c>
      <c r="C7" s="427" t="s">
        <v>216</v>
      </c>
      <c r="D7" s="277" t="s">
        <v>397</v>
      </c>
      <c r="E7" s="405">
        <v>4</v>
      </c>
      <c r="F7" s="405" t="s">
        <v>401</v>
      </c>
      <c r="G7" s="276">
        <v>77511.37</v>
      </c>
      <c r="H7" s="410">
        <v>56225.35</v>
      </c>
      <c r="I7" s="437">
        <f t="shared" si="1"/>
        <v>1.3785840372714442</v>
      </c>
    </row>
    <row r="8" spans="1:74" s="34" customFormat="1" ht="43.5" customHeight="1" thickTop="1" thickBot="1" x14ac:dyDescent="0.25">
      <c r="A8" s="413"/>
      <c r="B8" s="407" t="s">
        <v>70</v>
      </c>
      <c r="C8" s="428">
        <f>AVERAGE(C3:C6)</f>
        <v>4.1000000000000005</v>
      </c>
      <c r="D8" s="430"/>
      <c r="E8" s="432"/>
      <c r="F8" s="429"/>
      <c r="G8" s="434">
        <f>AVERAGE(G3:G6)</f>
        <v>68342.040000000008</v>
      </c>
      <c r="H8" s="434">
        <f>AVERAGE(H3:H6)</f>
        <v>51385.96</v>
      </c>
      <c r="I8" s="439">
        <f>AVERAGE(I3:I6)</f>
        <v>1.0012586900245926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</row>
    <row r="9" spans="1:74" ht="39" thickTop="1" thickBot="1" x14ac:dyDescent="0.25">
      <c r="A9" s="246">
        <v>1</v>
      </c>
      <c r="B9" s="449" t="s">
        <v>237</v>
      </c>
      <c r="C9" s="450" t="s">
        <v>402</v>
      </c>
      <c r="D9" s="451" t="s">
        <v>396</v>
      </c>
      <c r="E9" s="452"/>
      <c r="F9" s="453" t="s">
        <v>333</v>
      </c>
      <c r="G9" s="260"/>
      <c r="H9" s="386"/>
      <c r="I9" s="435">
        <v>0</v>
      </c>
    </row>
    <row r="10" spans="1:74" ht="57.75" thickTop="1" thickBot="1" x14ac:dyDescent="0.25">
      <c r="A10" s="418">
        <v>2</v>
      </c>
      <c r="B10" s="454" t="s">
        <v>239</v>
      </c>
      <c r="C10" s="455">
        <v>3.3</v>
      </c>
      <c r="D10" s="451"/>
      <c r="E10" s="452"/>
      <c r="F10" s="453" t="s">
        <v>395</v>
      </c>
      <c r="G10" s="259">
        <v>85507.56</v>
      </c>
      <c r="H10" s="393">
        <v>45267.58</v>
      </c>
      <c r="I10" s="489">
        <v>1.89</v>
      </c>
    </row>
    <row r="11" spans="1:74" ht="39" thickTop="1" thickBot="1" x14ac:dyDescent="0.25">
      <c r="A11" s="419"/>
      <c r="B11" s="456"/>
      <c r="C11" s="457"/>
      <c r="D11" s="451" t="s">
        <v>396</v>
      </c>
      <c r="E11" s="452"/>
      <c r="F11" s="453" t="s">
        <v>403</v>
      </c>
      <c r="G11" s="259">
        <v>83987.520000000004</v>
      </c>
      <c r="H11" s="393">
        <v>45267.58</v>
      </c>
      <c r="I11" s="489">
        <v>1.86</v>
      </c>
    </row>
    <row r="12" spans="1:74" ht="39" thickTop="1" thickBot="1" x14ac:dyDescent="0.25">
      <c r="A12" s="420"/>
      <c r="B12" s="458"/>
      <c r="C12" s="459"/>
      <c r="D12" s="460" t="s">
        <v>396</v>
      </c>
      <c r="E12" s="461">
        <v>5</v>
      </c>
      <c r="F12" s="462" t="s">
        <v>404</v>
      </c>
      <c r="G12" s="490">
        <v>86723.6</v>
      </c>
      <c r="H12" s="491">
        <v>45267.58</v>
      </c>
      <c r="I12" s="492">
        <f>G12/H12</f>
        <v>1.9157993424874933</v>
      </c>
    </row>
    <row r="13" spans="1:74" ht="39" thickTop="1" thickBot="1" x14ac:dyDescent="0.25">
      <c r="A13" s="224">
        <v>3</v>
      </c>
      <c r="B13" s="449" t="s">
        <v>241</v>
      </c>
      <c r="C13" s="450" t="s">
        <v>402</v>
      </c>
      <c r="D13" s="460" t="s">
        <v>396</v>
      </c>
      <c r="E13" s="461"/>
      <c r="F13" s="462" t="s">
        <v>333</v>
      </c>
      <c r="G13" s="490"/>
      <c r="H13" s="491"/>
      <c r="I13" s="492">
        <v>0</v>
      </c>
    </row>
    <row r="14" spans="1:74" ht="39" thickTop="1" thickBot="1" x14ac:dyDescent="0.25">
      <c r="A14" s="225">
        <v>4</v>
      </c>
      <c r="B14" s="449" t="s">
        <v>354</v>
      </c>
      <c r="C14" s="450">
        <v>3.1</v>
      </c>
      <c r="D14" s="451" t="s">
        <v>396</v>
      </c>
      <c r="E14" s="452">
        <v>6</v>
      </c>
      <c r="F14" s="452" t="s">
        <v>405</v>
      </c>
      <c r="G14" s="259">
        <v>79670.820000000007</v>
      </c>
      <c r="H14" s="393">
        <v>45198.9</v>
      </c>
      <c r="I14" s="489">
        <f t="shared" ref="I14:I43" si="2">G14/H14</f>
        <v>1.7626716579385782</v>
      </c>
    </row>
    <row r="15" spans="1:74" ht="39" thickTop="1" thickBot="1" x14ac:dyDescent="0.25">
      <c r="A15" s="225">
        <v>5</v>
      </c>
      <c r="B15" s="449" t="s">
        <v>245</v>
      </c>
      <c r="C15" s="450">
        <v>3.2</v>
      </c>
      <c r="D15" s="451" t="s">
        <v>396</v>
      </c>
      <c r="E15" s="452">
        <v>7</v>
      </c>
      <c r="F15" s="453" t="s">
        <v>406</v>
      </c>
      <c r="G15" s="259"/>
      <c r="H15" s="393"/>
      <c r="I15" s="489" t="e">
        <f t="shared" si="2"/>
        <v>#DIV/0!</v>
      </c>
    </row>
    <row r="16" spans="1:74" ht="39" thickTop="1" thickBot="1" x14ac:dyDescent="0.25">
      <c r="A16" s="225">
        <v>6</v>
      </c>
      <c r="B16" s="449" t="s">
        <v>247</v>
      </c>
      <c r="C16" s="450">
        <v>3.1</v>
      </c>
      <c r="D16" s="451" t="s">
        <v>396</v>
      </c>
      <c r="E16" s="452">
        <v>8</v>
      </c>
      <c r="F16" s="453" t="s">
        <v>407</v>
      </c>
      <c r="G16" s="259">
        <v>68533.16</v>
      </c>
      <c r="H16" s="393">
        <v>43002.67</v>
      </c>
      <c r="I16" s="489">
        <f>G16/H16</f>
        <v>1.5936954612353142</v>
      </c>
    </row>
    <row r="17" spans="1:52" ht="39" thickTop="1" thickBot="1" x14ac:dyDescent="0.25">
      <c r="A17" s="225">
        <v>7</v>
      </c>
      <c r="B17" s="449" t="s">
        <v>357</v>
      </c>
      <c r="C17" s="450" t="s">
        <v>402</v>
      </c>
      <c r="D17" s="451" t="s">
        <v>396</v>
      </c>
      <c r="E17" s="452"/>
      <c r="F17" s="453" t="s">
        <v>333</v>
      </c>
      <c r="G17" s="259"/>
      <c r="H17" s="393"/>
      <c r="I17" s="489">
        <v>0</v>
      </c>
    </row>
    <row r="18" spans="1:52" ht="39" thickTop="1" thickBot="1" x14ac:dyDescent="0.25">
      <c r="A18" s="225">
        <v>8</v>
      </c>
      <c r="B18" s="449" t="s">
        <v>251</v>
      </c>
      <c r="C18" s="450" t="s">
        <v>235</v>
      </c>
      <c r="D18" s="451" t="s">
        <v>396</v>
      </c>
      <c r="E18" s="452"/>
      <c r="F18" s="453" t="s">
        <v>333</v>
      </c>
      <c r="G18" s="259"/>
      <c r="H18" s="393"/>
      <c r="I18" s="489">
        <v>0</v>
      </c>
    </row>
    <row r="19" spans="1:52" ht="39" thickTop="1" thickBot="1" x14ac:dyDescent="0.25">
      <c r="A19" s="225">
        <v>9</v>
      </c>
      <c r="B19" s="449" t="s">
        <v>254</v>
      </c>
      <c r="C19" s="450">
        <v>3.2</v>
      </c>
      <c r="D19" s="451" t="s">
        <v>396</v>
      </c>
      <c r="E19" s="452">
        <v>9</v>
      </c>
      <c r="F19" s="453" t="s">
        <v>408</v>
      </c>
      <c r="G19" s="259">
        <v>65439.47</v>
      </c>
      <c r="H19" s="393">
        <v>43365.04</v>
      </c>
      <c r="I19" s="489">
        <f t="shared" si="2"/>
        <v>1.5090374642799822</v>
      </c>
    </row>
    <row r="20" spans="1:52" ht="33.75" customHeight="1" thickTop="1" thickBot="1" x14ac:dyDescent="0.25">
      <c r="A20" s="225">
        <v>10</v>
      </c>
      <c r="B20" s="463" t="s">
        <v>256</v>
      </c>
      <c r="C20" s="450">
        <v>3.9</v>
      </c>
      <c r="D20" s="451" t="s">
        <v>396</v>
      </c>
      <c r="E20" s="452">
        <v>10</v>
      </c>
      <c r="F20" s="453" t="s">
        <v>409</v>
      </c>
      <c r="G20" s="259">
        <v>82738.820000000007</v>
      </c>
      <c r="H20" s="393">
        <v>44355.97</v>
      </c>
      <c r="I20" s="489">
        <f t="shared" si="2"/>
        <v>1.8653367291933871</v>
      </c>
    </row>
    <row r="21" spans="1:52" ht="39" thickTop="1" thickBot="1" x14ac:dyDescent="0.25">
      <c r="A21" s="225">
        <v>11</v>
      </c>
      <c r="B21" s="449" t="s">
        <v>258</v>
      </c>
      <c r="C21" s="450" t="s">
        <v>178</v>
      </c>
      <c r="D21" s="451" t="s">
        <v>396</v>
      </c>
      <c r="E21" s="452">
        <v>11</v>
      </c>
      <c r="F21" s="453" t="s">
        <v>410</v>
      </c>
      <c r="G21" s="493">
        <v>65205.66</v>
      </c>
      <c r="H21" s="494">
        <v>44535.1</v>
      </c>
      <c r="I21" s="489">
        <f t="shared" si="2"/>
        <v>1.4641408686631445</v>
      </c>
    </row>
    <row r="22" spans="1:52" ht="39" thickTop="1" thickBot="1" x14ac:dyDescent="0.25">
      <c r="A22" s="225">
        <v>12</v>
      </c>
      <c r="B22" s="449" t="s">
        <v>411</v>
      </c>
      <c r="C22" s="450"/>
      <c r="D22" s="451" t="s">
        <v>396</v>
      </c>
      <c r="E22" s="452"/>
      <c r="F22" s="452" t="s">
        <v>333</v>
      </c>
      <c r="G22" s="259"/>
      <c r="H22" s="393"/>
      <c r="I22" s="489">
        <v>0</v>
      </c>
    </row>
    <row r="23" spans="1:52" ht="39" thickTop="1" thickBot="1" x14ac:dyDescent="0.25">
      <c r="A23" s="225">
        <v>13</v>
      </c>
      <c r="B23" s="449" t="s">
        <v>262</v>
      </c>
      <c r="C23" s="450"/>
      <c r="D23" s="451" t="s">
        <v>396</v>
      </c>
      <c r="E23" s="452"/>
      <c r="F23" s="453" t="s">
        <v>333</v>
      </c>
      <c r="G23" s="495"/>
      <c r="H23" s="393"/>
      <c r="I23" s="489">
        <v>0</v>
      </c>
    </row>
    <row r="24" spans="1:52" ht="39" thickTop="1" thickBot="1" x14ac:dyDescent="0.25">
      <c r="A24" s="225">
        <v>14</v>
      </c>
      <c r="B24" s="449" t="s">
        <v>264</v>
      </c>
      <c r="C24" s="450"/>
      <c r="D24" s="451" t="s">
        <v>396</v>
      </c>
      <c r="E24" s="452"/>
      <c r="F24" s="453" t="s">
        <v>333</v>
      </c>
      <c r="G24" s="259"/>
      <c r="H24" s="393"/>
      <c r="I24" s="489">
        <v>0</v>
      </c>
    </row>
    <row r="25" spans="1:52" ht="39" thickTop="1" thickBot="1" x14ac:dyDescent="0.25">
      <c r="A25" s="225">
        <v>15</v>
      </c>
      <c r="B25" s="449" t="s">
        <v>266</v>
      </c>
      <c r="C25" s="450">
        <v>2.9</v>
      </c>
      <c r="D25" s="451" t="s">
        <v>396</v>
      </c>
      <c r="E25" s="452">
        <v>12</v>
      </c>
      <c r="F25" s="464" t="s">
        <v>412</v>
      </c>
      <c r="G25" s="259">
        <v>60260.73</v>
      </c>
      <c r="H25" s="393">
        <v>43302.21</v>
      </c>
      <c r="I25" s="394">
        <f t="shared" si="2"/>
        <v>1.3916317435068557</v>
      </c>
    </row>
    <row r="26" spans="1:52" ht="65.25" customHeight="1" thickTop="1" thickBot="1" x14ac:dyDescent="0.25">
      <c r="A26" s="225">
        <v>16</v>
      </c>
      <c r="B26" s="465" t="s">
        <v>268</v>
      </c>
      <c r="C26" s="466"/>
      <c r="D26" s="467" t="s">
        <v>396</v>
      </c>
      <c r="E26" s="468"/>
      <c r="F26" s="453" t="s">
        <v>333</v>
      </c>
      <c r="G26" s="259"/>
      <c r="H26" s="393"/>
      <c r="I26" s="489">
        <v>0</v>
      </c>
    </row>
    <row r="27" spans="1:52" ht="39" thickTop="1" thickBot="1" x14ac:dyDescent="0.25">
      <c r="A27" s="225">
        <v>17</v>
      </c>
      <c r="B27" s="449" t="s">
        <v>270</v>
      </c>
      <c r="C27" s="450"/>
      <c r="D27" s="451" t="s">
        <v>396</v>
      </c>
      <c r="E27" s="452"/>
      <c r="F27" s="453" t="s">
        <v>333</v>
      </c>
      <c r="G27" s="259"/>
      <c r="H27" s="393"/>
      <c r="I27" s="489">
        <v>0</v>
      </c>
    </row>
    <row r="28" spans="1:52" ht="39" thickTop="1" thickBot="1" x14ac:dyDescent="0.25">
      <c r="A28" s="225">
        <v>18</v>
      </c>
      <c r="B28" s="469" t="s">
        <v>272</v>
      </c>
      <c r="C28" s="470"/>
      <c r="D28" s="471" t="s">
        <v>396</v>
      </c>
      <c r="E28" s="472"/>
      <c r="F28" s="473" t="s">
        <v>333</v>
      </c>
      <c r="G28" s="496"/>
      <c r="H28" s="491"/>
      <c r="I28" s="497">
        <v>0</v>
      </c>
      <c r="J28" s="442"/>
    </row>
    <row r="29" spans="1:52" ht="25.5" customHeight="1" thickTop="1" thickBot="1" x14ac:dyDescent="0.25">
      <c r="A29" s="226">
        <v>19</v>
      </c>
      <c r="B29" s="474" t="s">
        <v>274</v>
      </c>
      <c r="C29" s="475">
        <v>3.1</v>
      </c>
      <c r="D29" s="451"/>
      <c r="E29" s="452"/>
      <c r="F29" s="453" t="s">
        <v>413</v>
      </c>
      <c r="G29" s="259">
        <v>0</v>
      </c>
      <c r="H29" s="498">
        <v>0</v>
      </c>
      <c r="I29" s="499">
        <v>0</v>
      </c>
    </row>
    <row r="30" spans="1:52" ht="39" thickTop="1" thickBot="1" x14ac:dyDescent="0.25">
      <c r="A30" s="226"/>
      <c r="B30" s="476"/>
      <c r="C30" s="477"/>
      <c r="D30" s="451" t="s">
        <v>396</v>
      </c>
      <c r="E30" s="452">
        <v>13</v>
      </c>
      <c r="F30" s="453" t="s">
        <v>406</v>
      </c>
      <c r="G30" s="500">
        <v>0</v>
      </c>
      <c r="H30" s="501"/>
      <c r="I30" s="489">
        <v>0</v>
      </c>
    </row>
    <row r="31" spans="1:52" ht="39" thickTop="1" thickBot="1" x14ac:dyDescent="0.25">
      <c r="A31" s="226"/>
      <c r="B31" s="478"/>
      <c r="C31" s="479"/>
      <c r="D31" s="451" t="s">
        <v>396</v>
      </c>
      <c r="E31" s="452"/>
      <c r="F31" s="453" t="s">
        <v>406</v>
      </c>
      <c r="G31" s="500">
        <v>0</v>
      </c>
      <c r="H31" s="502"/>
      <c r="I31" s="492">
        <v>0</v>
      </c>
    </row>
    <row r="32" spans="1:52" s="51" customFormat="1" ht="39" thickTop="1" thickBot="1" x14ac:dyDescent="0.25">
      <c r="A32" s="225">
        <v>20</v>
      </c>
      <c r="B32" s="465" t="s">
        <v>375</v>
      </c>
      <c r="C32" s="450"/>
      <c r="D32" s="451" t="s">
        <v>396</v>
      </c>
      <c r="E32" s="452"/>
      <c r="F32" s="453" t="s">
        <v>406</v>
      </c>
      <c r="G32" s="259"/>
      <c r="H32" s="494"/>
      <c r="I32" s="489">
        <v>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39" thickTop="1" thickBot="1" x14ac:dyDescent="0.25">
      <c r="A33" s="225">
        <v>21</v>
      </c>
      <c r="B33" s="449" t="s">
        <v>279</v>
      </c>
      <c r="C33" s="450"/>
      <c r="D33" s="451" t="s">
        <v>396</v>
      </c>
      <c r="E33" s="452"/>
      <c r="F33" s="453" t="s">
        <v>406</v>
      </c>
      <c r="G33" s="259"/>
      <c r="H33" s="393"/>
      <c r="I33" s="489">
        <v>0</v>
      </c>
    </row>
    <row r="34" spans="1:52" ht="57.75" thickTop="1" thickBot="1" x14ac:dyDescent="0.25">
      <c r="A34" s="226">
        <v>22</v>
      </c>
      <c r="B34" s="480" t="s">
        <v>281</v>
      </c>
      <c r="C34" s="455">
        <v>3.3</v>
      </c>
      <c r="D34" s="460" t="s">
        <v>396</v>
      </c>
      <c r="E34" s="461">
        <v>14</v>
      </c>
      <c r="F34" s="462" t="s">
        <v>395</v>
      </c>
      <c r="G34" s="259">
        <v>67466.67</v>
      </c>
      <c r="H34" s="503">
        <v>43359.02</v>
      </c>
      <c r="I34" s="492">
        <f t="shared" si="2"/>
        <v>1.5560008044462261</v>
      </c>
    </row>
    <row r="35" spans="1:52" ht="39" thickTop="1" thickBot="1" x14ac:dyDescent="0.25">
      <c r="A35" s="226"/>
      <c r="B35" s="481"/>
      <c r="C35" s="457"/>
      <c r="D35" s="451" t="s">
        <v>396</v>
      </c>
      <c r="E35" s="452">
        <v>14</v>
      </c>
      <c r="F35" s="452" t="s">
        <v>414</v>
      </c>
      <c r="G35" s="259">
        <v>2765.44</v>
      </c>
      <c r="H35" s="504"/>
      <c r="I35" s="489">
        <f>G35/H34</f>
        <v>6.3780039309006525E-2</v>
      </c>
    </row>
    <row r="36" spans="1:52" ht="57.75" thickTop="1" thickBot="1" x14ac:dyDescent="0.25">
      <c r="A36" s="226"/>
      <c r="B36" s="481"/>
      <c r="C36" s="457"/>
      <c r="D36" s="451" t="s">
        <v>396</v>
      </c>
      <c r="E36" s="452">
        <v>14</v>
      </c>
      <c r="F36" s="452" t="s">
        <v>415</v>
      </c>
      <c r="G36" s="259">
        <v>75116.22</v>
      </c>
      <c r="H36" s="504"/>
      <c r="I36" s="489">
        <f>G36/H34</f>
        <v>1.7324243029478066</v>
      </c>
    </row>
    <row r="37" spans="1:52" ht="39" thickTop="1" thickBot="1" x14ac:dyDescent="0.25">
      <c r="A37" s="230"/>
      <c r="B37" s="482"/>
      <c r="C37" s="457"/>
      <c r="D37" s="451" t="s">
        <v>396</v>
      </c>
      <c r="E37" s="452">
        <v>14</v>
      </c>
      <c r="F37" s="452" t="s">
        <v>416</v>
      </c>
      <c r="G37" s="259">
        <v>80693.39</v>
      </c>
      <c r="H37" s="504"/>
      <c r="I37" s="492">
        <f>G37/H34</f>
        <v>1.8610519794958467</v>
      </c>
    </row>
    <row r="38" spans="1:52" ht="57.75" thickTop="1" thickBot="1" x14ac:dyDescent="0.25">
      <c r="A38" s="418">
        <v>23</v>
      </c>
      <c r="B38" s="483" t="s">
        <v>283</v>
      </c>
      <c r="C38" s="455">
        <v>3</v>
      </c>
      <c r="D38" s="467" t="s">
        <v>396</v>
      </c>
      <c r="E38" s="468">
        <v>15</v>
      </c>
      <c r="F38" s="464" t="s">
        <v>395</v>
      </c>
      <c r="G38" s="495">
        <v>65452.58</v>
      </c>
      <c r="H38" s="503">
        <v>44988.34</v>
      </c>
      <c r="I38" s="489">
        <f>G38/H38</f>
        <v>1.454878753028007</v>
      </c>
    </row>
    <row r="39" spans="1:52" ht="39" thickTop="1" thickBot="1" x14ac:dyDescent="0.25">
      <c r="A39" s="419"/>
      <c r="B39" s="484"/>
      <c r="C39" s="457"/>
      <c r="D39" s="451" t="s">
        <v>396</v>
      </c>
      <c r="E39" s="452">
        <v>15</v>
      </c>
      <c r="F39" s="453" t="s">
        <v>417</v>
      </c>
      <c r="G39" s="259">
        <v>70329.539999999994</v>
      </c>
      <c r="H39" s="504"/>
      <c r="I39" s="489">
        <f>G39/H38</f>
        <v>1.5632837308511494</v>
      </c>
    </row>
    <row r="40" spans="1:52" ht="39" thickTop="1" thickBot="1" x14ac:dyDescent="0.25">
      <c r="A40" s="420"/>
      <c r="B40" s="485"/>
      <c r="C40" s="459"/>
      <c r="D40" s="460" t="s">
        <v>396</v>
      </c>
      <c r="E40" s="461">
        <v>15</v>
      </c>
      <c r="F40" s="462" t="s">
        <v>418</v>
      </c>
      <c r="G40" s="490">
        <v>61060.5</v>
      </c>
      <c r="H40" s="505"/>
      <c r="I40" s="492">
        <f>G40/H38</f>
        <v>1.3572516789906008</v>
      </c>
    </row>
    <row r="41" spans="1:52" s="107" customFormat="1" ht="39" thickTop="1" thickBot="1" x14ac:dyDescent="0.25">
      <c r="A41" s="423">
        <v>24</v>
      </c>
      <c r="B41" s="449" t="s">
        <v>285</v>
      </c>
      <c r="C41" s="450"/>
      <c r="D41" s="451" t="s">
        <v>396</v>
      </c>
      <c r="E41" s="452"/>
      <c r="F41" s="453" t="s">
        <v>333</v>
      </c>
      <c r="G41" s="490"/>
      <c r="H41" s="506"/>
      <c r="I41" s="492">
        <v>0</v>
      </c>
    </row>
    <row r="42" spans="1:52" s="107" customFormat="1" ht="39" thickTop="1" thickBot="1" x14ac:dyDescent="0.25">
      <c r="A42" s="423">
        <v>25</v>
      </c>
      <c r="B42" s="449" t="s">
        <v>288</v>
      </c>
      <c r="C42" s="486"/>
      <c r="D42" s="451" t="s">
        <v>396</v>
      </c>
      <c r="E42" s="452"/>
      <c r="F42" s="452" t="s">
        <v>333</v>
      </c>
      <c r="G42" s="490"/>
      <c r="H42" s="507"/>
      <c r="I42" s="492">
        <v>0</v>
      </c>
    </row>
    <row r="43" spans="1:52" ht="39" thickTop="1" thickBot="1" x14ac:dyDescent="0.25">
      <c r="A43" s="411">
        <v>26</v>
      </c>
      <c r="B43" s="487" t="s">
        <v>290</v>
      </c>
      <c r="C43" s="488">
        <v>3.4</v>
      </c>
      <c r="D43" s="471" t="s">
        <v>396</v>
      </c>
      <c r="E43" s="472">
        <v>16</v>
      </c>
      <c r="F43" s="473" t="s">
        <v>419</v>
      </c>
      <c r="G43" s="496">
        <v>92639.43</v>
      </c>
      <c r="H43" s="508">
        <v>45592.19</v>
      </c>
      <c r="I43" s="509">
        <f t="shared" si="2"/>
        <v>2.0319144572787575</v>
      </c>
    </row>
    <row r="44" spans="1:52" ht="39" thickTop="1" thickBot="1" x14ac:dyDescent="0.25">
      <c r="A44" s="291">
        <v>27</v>
      </c>
      <c r="B44" s="449" t="s">
        <v>387</v>
      </c>
      <c r="C44" s="450"/>
      <c r="D44" s="451" t="s">
        <v>396</v>
      </c>
      <c r="E44" s="452"/>
      <c r="F44" s="452" t="s">
        <v>333</v>
      </c>
      <c r="G44" s="259"/>
      <c r="H44" s="393"/>
      <c r="I44" s="489">
        <v>0</v>
      </c>
    </row>
    <row r="45" spans="1:52" s="42" customFormat="1" ht="30" customHeight="1" thickTop="1" thickBot="1" x14ac:dyDescent="0.25">
      <c r="A45" s="422"/>
      <c r="B45" s="421" t="s">
        <v>146</v>
      </c>
      <c r="C45" s="424">
        <f>AVERAGE(C9:C44)</f>
        <v>3.2272727272727271</v>
      </c>
      <c r="D45" s="431"/>
      <c r="E45" s="433"/>
      <c r="F45" s="431"/>
      <c r="G45" s="384">
        <f>AVERAGE(G9:G44)</f>
        <v>59679.555499999995</v>
      </c>
      <c r="H45" s="440">
        <f>AVERAGE(H9:H44)</f>
        <v>41038.629230769227</v>
      </c>
      <c r="I45" s="436" t="e">
        <f>AVERAGE(I9:I44)</f>
        <v>#DIV/0!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ht="19.5" thickTop="1" x14ac:dyDescent="0.2">
      <c r="I46" s="443"/>
    </row>
    <row r="47" spans="1:52" x14ac:dyDescent="0.2">
      <c r="I47" s="443"/>
    </row>
    <row r="48" spans="1:52" x14ac:dyDescent="0.2">
      <c r="I48" s="443"/>
    </row>
    <row r="49" spans="9:9" x14ac:dyDescent="0.2">
      <c r="I49" s="443"/>
    </row>
    <row r="50" spans="9:9" x14ac:dyDescent="0.2">
      <c r="I50" s="443"/>
    </row>
    <row r="51" spans="9:9" x14ac:dyDescent="0.2">
      <c r="I51" s="443"/>
    </row>
    <row r="52" spans="9:9" x14ac:dyDescent="0.2">
      <c r="I52" s="443"/>
    </row>
    <row r="53" spans="9:9" x14ac:dyDescent="0.2">
      <c r="I53" s="443"/>
    </row>
    <row r="54" spans="9:9" x14ac:dyDescent="0.2">
      <c r="I54" s="443"/>
    </row>
    <row r="55" spans="9:9" x14ac:dyDescent="0.2">
      <c r="I55" s="443"/>
    </row>
    <row r="56" spans="9:9" x14ac:dyDescent="0.2">
      <c r="I56" s="443"/>
    </row>
    <row r="57" spans="9:9" x14ac:dyDescent="0.2">
      <c r="I57" s="443"/>
    </row>
    <row r="58" spans="9:9" x14ac:dyDescent="0.2">
      <c r="I58" s="443"/>
    </row>
    <row r="59" spans="9:9" x14ac:dyDescent="0.2">
      <c r="I59" s="443"/>
    </row>
    <row r="60" spans="9:9" x14ac:dyDescent="0.2">
      <c r="I60" s="443"/>
    </row>
    <row r="61" spans="9:9" x14ac:dyDescent="0.2">
      <c r="I61" s="443"/>
    </row>
    <row r="62" spans="9:9" x14ac:dyDescent="0.2">
      <c r="I62" s="443"/>
    </row>
    <row r="63" spans="9:9" x14ac:dyDescent="0.2">
      <c r="I63" s="443"/>
    </row>
    <row r="64" spans="9:9" x14ac:dyDescent="0.2">
      <c r="I64" s="443"/>
    </row>
    <row r="65" spans="9:9" x14ac:dyDescent="0.2">
      <c r="I65" s="443"/>
    </row>
    <row r="66" spans="9:9" x14ac:dyDescent="0.2">
      <c r="I66" s="443"/>
    </row>
    <row r="67" spans="9:9" x14ac:dyDescent="0.2">
      <c r="I67" s="443"/>
    </row>
    <row r="68" spans="9:9" x14ac:dyDescent="0.2">
      <c r="I68" s="443"/>
    </row>
    <row r="69" spans="9:9" x14ac:dyDescent="0.2">
      <c r="I69" s="443"/>
    </row>
    <row r="70" spans="9:9" x14ac:dyDescent="0.2">
      <c r="I70" s="443"/>
    </row>
    <row r="71" spans="9:9" x14ac:dyDescent="0.2">
      <c r="I71" s="443"/>
    </row>
    <row r="72" spans="9:9" x14ac:dyDescent="0.2">
      <c r="I72" s="443"/>
    </row>
    <row r="73" spans="9:9" x14ac:dyDescent="0.2">
      <c r="I73" s="443"/>
    </row>
    <row r="74" spans="9:9" x14ac:dyDescent="0.2">
      <c r="I74" s="443"/>
    </row>
    <row r="75" spans="9:9" x14ac:dyDescent="0.2">
      <c r="I75" s="443"/>
    </row>
    <row r="76" spans="9:9" x14ac:dyDescent="0.2">
      <c r="I76" s="443"/>
    </row>
    <row r="77" spans="9:9" x14ac:dyDescent="0.2">
      <c r="I77" s="443"/>
    </row>
    <row r="78" spans="9:9" x14ac:dyDescent="0.2">
      <c r="I78" s="443"/>
    </row>
    <row r="79" spans="9:9" x14ac:dyDescent="0.2">
      <c r="I79" s="443"/>
    </row>
    <row r="80" spans="9:9" x14ac:dyDescent="0.2">
      <c r="I80" s="443"/>
    </row>
    <row r="81" spans="9:9" x14ac:dyDescent="0.2">
      <c r="I81" s="443"/>
    </row>
    <row r="82" spans="9:9" x14ac:dyDescent="0.2">
      <c r="I82" s="443"/>
    </row>
    <row r="83" spans="9:9" x14ac:dyDescent="0.2">
      <c r="I83" s="443"/>
    </row>
    <row r="84" spans="9:9" x14ac:dyDescent="0.2">
      <c r="I84" s="443"/>
    </row>
    <row r="85" spans="9:9" x14ac:dyDescent="0.2">
      <c r="I85" s="443"/>
    </row>
    <row r="86" spans="9:9" x14ac:dyDescent="0.2">
      <c r="I86" s="443"/>
    </row>
    <row r="87" spans="9:9" x14ac:dyDescent="0.2">
      <c r="I87" s="443"/>
    </row>
    <row r="88" spans="9:9" x14ac:dyDescent="0.2">
      <c r="I88" s="443"/>
    </row>
    <row r="89" spans="9:9" x14ac:dyDescent="0.2">
      <c r="I89" s="443"/>
    </row>
    <row r="90" spans="9:9" x14ac:dyDescent="0.2">
      <c r="I90" s="443"/>
    </row>
    <row r="91" spans="9:9" x14ac:dyDescent="0.2">
      <c r="I91" s="443"/>
    </row>
    <row r="92" spans="9:9" x14ac:dyDescent="0.2">
      <c r="I92" s="443"/>
    </row>
    <row r="93" spans="9:9" x14ac:dyDescent="0.2">
      <c r="I93" s="443"/>
    </row>
    <row r="94" spans="9:9" x14ac:dyDescent="0.2">
      <c r="I94" s="443"/>
    </row>
    <row r="95" spans="9:9" x14ac:dyDescent="0.2">
      <c r="I95" s="443"/>
    </row>
    <row r="96" spans="9:9" x14ac:dyDescent="0.2">
      <c r="I96" s="443"/>
    </row>
    <row r="97" spans="9:9" x14ac:dyDescent="0.2">
      <c r="I97" s="443"/>
    </row>
    <row r="98" spans="9:9" x14ac:dyDescent="0.2">
      <c r="I98" s="443"/>
    </row>
    <row r="99" spans="9:9" x14ac:dyDescent="0.2">
      <c r="I99" s="443"/>
    </row>
    <row r="100" spans="9:9" x14ac:dyDescent="0.2">
      <c r="I100" s="443"/>
    </row>
    <row r="101" spans="9:9" x14ac:dyDescent="0.2">
      <c r="I101" s="443"/>
    </row>
    <row r="102" spans="9:9" x14ac:dyDescent="0.2">
      <c r="I102" s="443"/>
    </row>
    <row r="103" spans="9:9" x14ac:dyDescent="0.2">
      <c r="I103" s="443"/>
    </row>
    <row r="104" spans="9:9" x14ac:dyDescent="0.2">
      <c r="I104" s="443"/>
    </row>
    <row r="105" spans="9:9" x14ac:dyDescent="0.2">
      <c r="I105" s="443"/>
    </row>
    <row r="106" spans="9:9" x14ac:dyDescent="0.2">
      <c r="I106" s="443"/>
    </row>
    <row r="107" spans="9:9" x14ac:dyDescent="0.2">
      <c r="I107" s="443"/>
    </row>
    <row r="108" spans="9:9" x14ac:dyDescent="0.2">
      <c r="I108" s="443"/>
    </row>
    <row r="109" spans="9:9" x14ac:dyDescent="0.2">
      <c r="I109" s="443"/>
    </row>
    <row r="110" spans="9:9" x14ac:dyDescent="0.2">
      <c r="I110" s="443"/>
    </row>
    <row r="111" spans="9:9" x14ac:dyDescent="0.2">
      <c r="I111" s="443"/>
    </row>
    <row r="112" spans="9:9" x14ac:dyDescent="0.2">
      <c r="I112" s="443"/>
    </row>
    <row r="113" spans="9:9" x14ac:dyDescent="0.2">
      <c r="I113" s="443"/>
    </row>
    <row r="114" spans="9:9" x14ac:dyDescent="0.2">
      <c r="I114" s="443"/>
    </row>
    <row r="115" spans="9:9" x14ac:dyDescent="0.2">
      <c r="I115" s="443"/>
    </row>
    <row r="116" spans="9:9" x14ac:dyDescent="0.2">
      <c r="I116" s="443"/>
    </row>
    <row r="117" spans="9:9" x14ac:dyDescent="0.2">
      <c r="I117" s="443"/>
    </row>
    <row r="118" spans="9:9" x14ac:dyDescent="0.2">
      <c r="I118" s="443"/>
    </row>
    <row r="119" spans="9:9" x14ac:dyDescent="0.2">
      <c r="I119" s="443"/>
    </row>
    <row r="120" spans="9:9" x14ac:dyDescent="0.2">
      <c r="I120" s="443"/>
    </row>
    <row r="121" spans="9:9" x14ac:dyDescent="0.2">
      <c r="I121" s="443"/>
    </row>
    <row r="122" spans="9:9" x14ac:dyDescent="0.2">
      <c r="I122" s="443"/>
    </row>
    <row r="123" spans="9:9" x14ac:dyDescent="0.2">
      <c r="I123" s="443"/>
    </row>
    <row r="124" spans="9:9" x14ac:dyDescent="0.2">
      <c r="I124" s="443"/>
    </row>
    <row r="125" spans="9:9" x14ac:dyDescent="0.2">
      <c r="I125" s="443"/>
    </row>
    <row r="126" spans="9:9" x14ac:dyDescent="0.2">
      <c r="I126" s="443"/>
    </row>
    <row r="127" spans="9:9" x14ac:dyDescent="0.2">
      <c r="I127" s="443"/>
    </row>
    <row r="128" spans="9:9" x14ac:dyDescent="0.2">
      <c r="I128" s="443"/>
    </row>
    <row r="129" spans="9:9" x14ac:dyDescent="0.2">
      <c r="I129" s="443"/>
    </row>
    <row r="130" spans="9:9" x14ac:dyDescent="0.2">
      <c r="I130" s="443"/>
    </row>
    <row r="131" spans="9:9" x14ac:dyDescent="0.2">
      <c r="I131" s="443"/>
    </row>
    <row r="132" spans="9:9" x14ac:dyDescent="0.2">
      <c r="I132" s="443"/>
    </row>
    <row r="133" spans="9:9" x14ac:dyDescent="0.2">
      <c r="I133" s="443"/>
    </row>
    <row r="134" spans="9:9" x14ac:dyDescent="0.2">
      <c r="I134" s="443"/>
    </row>
    <row r="135" spans="9:9" x14ac:dyDescent="0.2">
      <c r="I135" s="443"/>
    </row>
    <row r="136" spans="9:9" x14ac:dyDescent="0.2">
      <c r="I136" s="443"/>
    </row>
    <row r="137" spans="9:9" x14ac:dyDescent="0.2">
      <c r="I137" s="443"/>
    </row>
    <row r="138" spans="9:9" x14ac:dyDescent="0.2">
      <c r="I138" s="443"/>
    </row>
    <row r="139" spans="9:9" x14ac:dyDescent="0.2">
      <c r="I139" s="443"/>
    </row>
    <row r="140" spans="9:9" x14ac:dyDescent="0.2">
      <c r="I140" s="443"/>
    </row>
    <row r="141" spans="9:9" x14ac:dyDescent="0.2">
      <c r="I141" s="443"/>
    </row>
    <row r="142" spans="9:9" x14ac:dyDescent="0.2">
      <c r="I142" s="443"/>
    </row>
    <row r="143" spans="9:9" x14ac:dyDescent="0.2">
      <c r="I143" s="443"/>
    </row>
    <row r="144" spans="9:9" x14ac:dyDescent="0.2">
      <c r="I144" s="443"/>
    </row>
    <row r="145" spans="9:9" x14ac:dyDescent="0.2">
      <c r="I145" s="443"/>
    </row>
    <row r="146" spans="9:9" x14ac:dyDescent="0.2">
      <c r="I146" s="443"/>
    </row>
    <row r="147" spans="9:9" x14ac:dyDescent="0.2">
      <c r="I147" s="443"/>
    </row>
    <row r="148" spans="9:9" x14ac:dyDescent="0.2">
      <c r="I148" s="443"/>
    </row>
    <row r="149" spans="9:9" x14ac:dyDescent="0.2">
      <c r="I149" s="443"/>
    </row>
    <row r="150" spans="9:9" x14ac:dyDescent="0.2">
      <c r="I150" s="443"/>
    </row>
    <row r="151" spans="9:9" x14ac:dyDescent="0.2">
      <c r="I151" s="443"/>
    </row>
    <row r="152" spans="9:9" x14ac:dyDescent="0.2">
      <c r="I152" s="443"/>
    </row>
    <row r="153" spans="9:9" x14ac:dyDescent="0.2">
      <c r="I153" s="443"/>
    </row>
    <row r="154" spans="9:9" x14ac:dyDescent="0.2">
      <c r="I154" s="443"/>
    </row>
    <row r="155" spans="9:9" x14ac:dyDescent="0.2">
      <c r="I155" s="443"/>
    </row>
    <row r="156" spans="9:9" x14ac:dyDescent="0.2">
      <c r="I156" s="443"/>
    </row>
    <row r="157" spans="9:9" x14ac:dyDescent="0.2">
      <c r="I157" s="443"/>
    </row>
    <row r="158" spans="9:9" x14ac:dyDescent="0.2">
      <c r="I158" s="443"/>
    </row>
    <row r="159" spans="9:9" x14ac:dyDescent="0.2">
      <c r="I159" s="443"/>
    </row>
    <row r="160" spans="9:9" x14ac:dyDescent="0.2">
      <c r="I160" s="443"/>
    </row>
    <row r="161" spans="1:53" x14ac:dyDescent="0.2">
      <c r="I161" s="443"/>
    </row>
    <row r="162" spans="1:53" x14ac:dyDescent="0.2">
      <c r="I162" s="443"/>
    </row>
    <row r="163" spans="1:53" s="56" customFormat="1" ht="20.25" x14ac:dyDescent="0.2">
      <c r="A163" s="1"/>
      <c r="B163" s="106"/>
      <c r="C163" s="2"/>
      <c r="D163" s="1"/>
      <c r="E163" s="1"/>
      <c r="F163" s="1"/>
      <c r="G163" s="403"/>
      <c r="H163" s="185"/>
      <c r="I163" s="443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</row>
    <row r="164" spans="1:53" s="56" customFormat="1" ht="20.25" x14ac:dyDescent="0.2">
      <c r="A164" s="1"/>
      <c r="B164" s="106"/>
      <c r="C164" s="2"/>
      <c r="D164" s="1"/>
      <c r="E164" s="1"/>
      <c r="F164" s="1"/>
      <c r="G164" s="403"/>
      <c r="H164" s="185"/>
      <c r="I164" s="443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</row>
    <row r="165" spans="1:53" s="56" customFormat="1" ht="20.25" x14ac:dyDescent="0.2">
      <c r="A165" s="1"/>
      <c r="B165" s="106"/>
      <c r="C165" s="2"/>
      <c r="D165" s="1"/>
      <c r="E165" s="1"/>
      <c r="F165" s="1"/>
      <c r="G165" s="403"/>
      <c r="H165" s="185"/>
      <c r="I165" s="443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</row>
    <row r="166" spans="1:53" s="56" customFormat="1" ht="20.25" x14ac:dyDescent="0.2">
      <c r="A166" s="1"/>
      <c r="B166" s="106"/>
      <c r="C166" s="2"/>
      <c r="D166" s="1"/>
      <c r="E166" s="1"/>
      <c r="F166" s="1"/>
      <c r="G166" s="403"/>
      <c r="H166" s="185"/>
      <c r="I166" s="443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</row>
    <row r="167" spans="1:53" s="56" customFormat="1" ht="20.25" x14ac:dyDescent="0.2">
      <c r="A167" s="1"/>
      <c r="B167" s="106"/>
      <c r="C167" s="2"/>
      <c r="D167" s="1"/>
      <c r="E167" s="1"/>
      <c r="F167" s="1"/>
      <c r="G167" s="403"/>
      <c r="H167" s="185"/>
      <c r="I167" s="443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</row>
    <row r="168" spans="1:53" s="56" customFormat="1" ht="20.25" x14ac:dyDescent="0.2">
      <c r="A168" s="1"/>
      <c r="B168" s="106"/>
      <c r="C168" s="2"/>
      <c r="D168" s="1"/>
      <c r="E168" s="1"/>
      <c r="F168" s="1"/>
      <c r="G168" s="403"/>
      <c r="H168" s="185"/>
      <c r="I168" s="443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</row>
    <row r="169" spans="1:53" s="56" customFormat="1" ht="20.25" x14ac:dyDescent="0.2">
      <c r="A169" s="1"/>
      <c r="B169" s="106"/>
      <c r="C169" s="2"/>
      <c r="D169" s="1"/>
      <c r="E169" s="1"/>
      <c r="F169" s="1"/>
      <c r="G169" s="403"/>
      <c r="H169" s="185"/>
      <c r="I169" s="443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</row>
    <row r="170" spans="1:53" s="56" customFormat="1" ht="20.25" x14ac:dyDescent="0.2">
      <c r="A170" s="1"/>
      <c r="B170" s="106"/>
      <c r="C170" s="2"/>
      <c r="D170" s="1"/>
      <c r="E170" s="1"/>
      <c r="F170" s="1"/>
      <c r="G170" s="403"/>
      <c r="H170" s="185"/>
      <c r="I170" s="443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</row>
    <row r="171" spans="1:53" s="56" customFormat="1" ht="20.25" x14ac:dyDescent="0.2">
      <c r="A171" s="1"/>
      <c r="B171" s="106"/>
      <c r="C171" s="2"/>
      <c r="D171" s="1"/>
      <c r="E171" s="1"/>
      <c r="F171" s="1"/>
      <c r="G171" s="403"/>
      <c r="H171" s="185"/>
      <c r="I171" s="443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</row>
    <row r="172" spans="1:53" s="56" customFormat="1" ht="20.25" x14ac:dyDescent="0.2">
      <c r="A172" s="1"/>
      <c r="B172" s="106"/>
      <c r="C172" s="2"/>
      <c r="D172" s="1"/>
      <c r="E172" s="1"/>
      <c r="F172" s="1"/>
      <c r="G172" s="403"/>
      <c r="H172" s="185"/>
      <c r="I172" s="443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</row>
    <row r="173" spans="1:53" s="56" customFormat="1" ht="20.25" x14ac:dyDescent="0.2">
      <c r="A173" s="1"/>
      <c r="B173" s="106"/>
      <c r="C173" s="2"/>
      <c r="D173" s="1"/>
      <c r="E173" s="1"/>
      <c r="F173" s="1"/>
      <c r="G173" s="403"/>
      <c r="H173" s="185"/>
      <c r="I173" s="443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</row>
    <row r="174" spans="1:53" s="56" customFormat="1" ht="20.25" x14ac:dyDescent="0.2">
      <c r="A174" s="1"/>
      <c r="B174" s="106"/>
      <c r="C174" s="2"/>
      <c r="D174" s="1"/>
      <c r="E174" s="1"/>
      <c r="F174" s="1"/>
      <c r="G174" s="403"/>
      <c r="H174" s="185"/>
      <c r="I174" s="443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</row>
    <row r="175" spans="1:53" s="56" customFormat="1" ht="20.25" x14ac:dyDescent="0.2">
      <c r="A175" s="1"/>
      <c r="B175" s="106"/>
      <c r="C175" s="2"/>
      <c r="D175" s="1"/>
      <c r="E175" s="1"/>
      <c r="F175" s="1"/>
      <c r="G175" s="403"/>
      <c r="H175" s="185"/>
      <c r="I175" s="443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</row>
    <row r="176" spans="1:53" s="56" customFormat="1" ht="20.25" x14ac:dyDescent="0.2">
      <c r="A176" s="1"/>
      <c r="B176" s="106"/>
      <c r="C176" s="2"/>
      <c r="D176" s="1"/>
      <c r="E176" s="1"/>
      <c r="F176" s="1"/>
      <c r="G176" s="403"/>
      <c r="H176" s="185"/>
      <c r="I176" s="443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</row>
    <row r="177" spans="1:53" s="56" customFormat="1" ht="20.25" x14ac:dyDescent="0.2">
      <c r="A177" s="1"/>
      <c r="B177" s="106"/>
      <c r="C177" s="2"/>
      <c r="D177" s="1"/>
      <c r="E177" s="1"/>
      <c r="F177" s="1"/>
      <c r="G177" s="403"/>
      <c r="H177" s="185"/>
      <c r="I177" s="443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</row>
    <row r="178" spans="1:53" s="56" customFormat="1" ht="20.25" x14ac:dyDescent="0.2">
      <c r="A178" s="1"/>
      <c r="B178" s="106"/>
      <c r="C178" s="2"/>
      <c r="D178" s="1"/>
      <c r="E178" s="1"/>
      <c r="F178" s="1"/>
      <c r="G178" s="403"/>
      <c r="H178" s="185"/>
      <c r="I178" s="443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</row>
    <row r="179" spans="1:53" x14ac:dyDescent="0.2">
      <c r="I179" s="443"/>
    </row>
    <row r="180" spans="1:53" x14ac:dyDescent="0.2">
      <c r="I180" s="443"/>
    </row>
    <row r="181" spans="1:53" x14ac:dyDescent="0.2">
      <c r="I181" s="443"/>
    </row>
    <row r="182" spans="1:53" x14ac:dyDescent="0.2">
      <c r="I182" s="443"/>
    </row>
    <row r="183" spans="1:53" x14ac:dyDescent="0.2">
      <c r="I183" s="443"/>
    </row>
    <row r="184" spans="1:53" x14ac:dyDescent="0.2">
      <c r="I184" s="443"/>
    </row>
    <row r="185" spans="1:53" x14ac:dyDescent="0.2">
      <c r="I185" s="443"/>
    </row>
    <row r="186" spans="1:53" x14ac:dyDescent="0.2">
      <c r="I186" s="443"/>
    </row>
    <row r="187" spans="1:53" x14ac:dyDescent="0.2">
      <c r="I187" s="443"/>
    </row>
    <row r="188" spans="1:53" x14ac:dyDescent="0.2">
      <c r="I188" s="443"/>
    </row>
    <row r="189" spans="1:53" x14ac:dyDescent="0.2">
      <c r="I189" s="443"/>
    </row>
    <row r="190" spans="1:53" x14ac:dyDescent="0.2">
      <c r="I190" s="443"/>
    </row>
    <row r="191" spans="1:53" x14ac:dyDescent="0.2">
      <c r="I191" s="443"/>
    </row>
    <row r="192" spans="1:53" x14ac:dyDescent="0.2">
      <c r="I192" s="443"/>
    </row>
    <row r="193" spans="1:53" x14ac:dyDescent="0.2">
      <c r="I193" s="443"/>
    </row>
    <row r="194" spans="1:53" x14ac:dyDescent="0.2">
      <c r="I194" s="443"/>
    </row>
    <row r="195" spans="1:53" x14ac:dyDescent="0.2">
      <c r="I195" s="443"/>
    </row>
    <row r="196" spans="1:53" x14ac:dyDescent="0.2">
      <c r="I196" s="443"/>
    </row>
    <row r="197" spans="1:53" x14ac:dyDescent="0.2">
      <c r="I197" s="443"/>
    </row>
    <row r="198" spans="1:53" x14ac:dyDescent="0.2">
      <c r="I198" s="443"/>
    </row>
    <row r="199" spans="1:53" x14ac:dyDescent="0.2">
      <c r="I199" s="443"/>
    </row>
    <row r="200" spans="1:53" x14ac:dyDescent="0.2">
      <c r="I200" s="443"/>
    </row>
    <row r="201" spans="1:53" x14ac:dyDescent="0.2">
      <c r="I201" s="443"/>
    </row>
    <row r="202" spans="1:53" x14ac:dyDescent="0.2">
      <c r="I202" s="443"/>
    </row>
    <row r="203" spans="1:53" x14ac:dyDescent="0.2">
      <c r="I203" s="443"/>
    </row>
    <row r="204" spans="1:53" x14ac:dyDescent="0.2">
      <c r="I204" s="443"/>
    </row>
    <row r="205" spans="1:53" x14ac:dyDescent="0.2">
      <c r="I205" s="443"/>
    </row>
    <row r="206" spans="1:53" x14ac:dyDescent="0.2">
      <c r="I206" s="443"/>
    </row>
    <row r="207" spans="1:53" s="57" customFormat="1" ht="20.25" x14ac:dyDescent="0.2">
      <c r="A207" s="1"/>
      <c r="B207" s="106"/>
      <c r="C207" s="2"/>
      <c r="D207" s="1"/>
      <c r="E207" s="1"/>
      <c r="F207" s="1"/>
      <c r="G207" s="403"/>
      <c r="H207" s="185"/>
      <c r="I207" s="443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</row>
    <row r="208" spans="1:53" s="57" customFormat="1" ht="20.25" x14ac:dyDescent="0.2">
      <c r="A208" s="1"/>
      <c r="B208" s="106"/>
      <c r="C208" s="2"/>
      <c r="D208" s="1"/>
      <c r="E208" s="1"/>
      <c r="F208" s="1"/>
      <c r="G208" s="403"/>
      <c r="H208" s="185"/>
      <c r="I208" s="443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</row>
  </sheetData>
  <mergeCells count="16">
    <mergeCell ref="B1:I1"/>
    <mergeCell ref="A10:A12"/>
    <mergeCell ref="B10:B12"/>
    <mergeCell ref="C10:C12"/>
    <mergeCell ref="A29:A31"/>
    <mergeCell ref="B29:B31"/>
    <mergeCell ref="C29:C31"/>
    <mergeCell ref="A38:A40"/>
    <mergeCell ref="B38:B40"/>
    <mergeCell ref="C38:C40"/>
    <mergeCell ref="H38:H40"/>
    <mergeCell ref="H29:H31"/>
    <mergeCell ref="A34:A37"/>
    <mergeCell ref="B34:B37"/>
    <mergeCell ref="C34:C37"/>
    <mergeCell ref="H34:H37"/>
  </mergeCells>
  <printOptions gridLines="1"/>
  <pageMargins left="0" right="0" top="0" bottom="0" header="0.51181102362204689" footer="0.51181102362204689"/>
  <pageSetup paperSize="9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5"/>
  <sheetViews>
    <sheetView topLeftCell="B1" zoomScale="50" workbookViewId="0">
      <selection activeCell="K17" sqref="K17"/>
    </sheetView>
  </sheetViews>
  <sheetFormatPr defaultColWidth="9" defaultRowHeight="12.75" x14ac:dyDescent="0.2"/>
  <cols>
    <col min="2" max="3" width="28.5703125" customWidth="1"/>
    <col min="4" max="4" width="27.28515625" customWidth="1"/>
    <col min="5" max="5" width="10.140625" customWidth="1"/>
    <col min="6" max="6" width="58.85546875" customWidth="1"/>
    <col min="7" max="7" width="27" style="510" customWidth="1"/>
    <col min="8" max="8" width="28.5703125" style="510" customWidth="1"/>
    <col min="9" max="9" width="28.5703125" customWidth="1"/>
  </cols>
  <sheetData>
    <row r="1" spans="1:74" s="4" customFormat="1" ht="81.75" customHeight="1" thickBot="1" x14ac:dyDescent="0.25">
      <c r="B1" s="142" t="s">
        <v>0</v>
      </c>
      <c r="C1" s="142"/>
      <c r="D1" s="142"/>
      <c r="E1" s="142"/>
      <c r="F1" s="142"/>
      <c r="G1" s="142"/>
      <c r="H1" s="142"/>
      <c r="I1" s="142"/>
    </row>
    <row r="2" spans="1:74" s="108" customFormat="1" ht="65.25" thickTop="1" thickBot="1" x14ac:dyDescent="0.25">
      <c r="A2" s="109" t="s">
        <v>1</v>
      </c>
      <c r="B2" s="110" t="s">
        <v>2</v>
      </c>
      <c r="C2" s="512" t="s">
        <v>3</v>
      </c>
      <c r="D2" s="530" t="s">
        <v>4</v>
      </c>
      <c r="E2" s="531" t="s">
        <v>1</v>
      </c>
      <c r="F2" s="531" t="s">
        <v>5</v>
      </c>
      <c r="G2" s="532" t="s">
        <v>6</v>
      </c>
      <c r="H2" s="533" t="s">
        <v>7</v>
      </c>
      <c r="I2" s="535" t="s">
        <v>8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</row>
    <row r="3" spans="1:74" ht="39" thickTop="1" thickBot="1" x14ac:dyDescent="0.25">
      <c r="A3" s="511">
        <v>1</v>
      </c>
      <c r="B3" s="349" t="s">
        <v>156</v>
      </c>
      <c r="C3" s="525">
        <v>3.3</v>
      </c>
      <c r="D3" s="349" t="s">
        <v>421</v>
      </c>
      <c r="E3" s="349">
        <v>1</v>
      </c>
      <c r="F3" s="349" t="s">
        <v>422</v>
      </c>
      <c r="G3" s="259">
        <v>97260.75</v>
      </c>
      <c r="H3" s="393">
        <v>56166.07</v>
      </c>
      <c r="I3" s="394">
        <f t="shared" ref="I3:I4" si="0">G3/H3</f>
        <v>1.731663796309765</v>
      </c>
    </row>
    <row r="4" spans="1:74" ht="39" thickTop="1" thickBot="1" x14ac:dyDescent="0.25">
      <c r="A4" s="513">
        <v>2</v>
      </c>
      <c r="B4" s="349" t="s">
        <v>158</v>
      </c>
      <c r="C4" s="525">
        <v>3.8</v>
      </c>
      <c r="D4" s="349" t="s">
        <v>421</v>
      </c>
      <c r="E4" s="349">
        <v>2</v>
      </c>
      <c r="F4" s="349" t="s">
        <v>423</v>
      </c>
      <c r="G4" s="259">
        <v>81218.789999999994</v>
      </c>
      <c r="H4" s="393">
        <v>57955.7</v>
      </c>
      <c r="I4" s="394">
        <f t="shared" si="0"/>
        <v>1.401394340849994</v>
      </c>
    </row>
    <row r="5" spans="1:74" ht="39" thickTop="1" thickBot="1" x14ac:dyDescent="0.25">
      <c r="A5" s="513">
        <v>3</v>
      </c>
      <c r="B5" s="349" t="s">
        <v>160</v>
      </c>
      <c r="C5" s="525" t="s">
        <v>424</v>
      </c>
      <c r="D5" s="349" t="s">
        <v>421</v>
      </c>
      <c r="E5" s="349">
        <v>3</v>
      </c>
      <c r="F5" s="349" t="s">
        <v>425</v>
      </c>
      <c r="G5" s="259">
        <v>100982.97</v>
      </c>
      <c r="H5" s="393">
        <v>56830.33</v>
      </c>
      <c r="I5" s="536">
        <v>1.78</v>
      </c>
    </row>
    <row r="6" spans="1:74" ht="39" thickTop="1" thickBot="1" x14ac:dyDescent="0.25">
      <c r="A6" s="514">
        <v>4</v>
      </c>
      <c r="B6" s="349" t="s">
        <v>162</v>
      </c>
      <c r="C6" s="525">
        <v>3.6</v>
      </c>
      <c r="D6" s="349" t="s">
        <v>421</v>
      </c>
      <c r="E6" s="349">
        <v>4</v>
      </c>
      <c r="F6" s="349" t="s">
        <v>426</v>
      </c>
      <c r="G6" s="259">
        <v>87063.5</v>
      </c>
      <c r="H6" s="393">
        <v>57495.89</v>
      </c>
      <c r="I6" s="394">
        <f t="shared" ref="I6:I33" si="1">G6/H6</f>
        <v>1.5142560624768135</v>
      </c>
    </row>
    <row r="7" spans="1:74" ht="39" thickTop="1" thickBot="1" x14ac:dyDescent="0.25">
      <c r="A7" s="515">
        <v>5</v>
      </c>
      <c r="B7" s="349" t="s">
        <v>164</v>
      </c>
      <c r="C7" s="525">
        <v>4</v>
      </c>
      <c r="D7" s="349" t="s">
        <v>421</v>
      </c>
      <c r="E7" s="349">
        <v>5</v>
      </c>
      <c r="F7" s="349" t="s">
        <v>427</v>
      </c>
      <c r="G7" s="259">
        <v>114280.51</v>
      </c>
      <c r="H7" s="393">
        <v>65023.31</v>
      </c>
      <c r="I7" s="394">
        <f t="shared" si="1"/>
        <v>1.7575314145035066</v>
      </c>
    </row>
    <row r="8" spans="1:74" ht="39" thickTop="1" thickBot="1" x14ac:dyDescent="0.25">
      <c r="A8" s="511">
        <v>6</v>
      </c>
      <c r="B8" s="349" t="s">
        <v>166</v>
      </c>
      <c r="C8" s="525">
        <v>3.3</v>
      </c>
      <c r="D8" s="349" t="s">
        <v>421</v>
      </c>
      <c r="E8" s="349">
        <v>6</v>
      </c>
      <c r="F8" s="349" t="s">
        <v>537</v>
      </c>
      <c r="G8" s="259">
        <v>88597.32</v>
      </c>
      <c r="H8" s="393">
        <v>59845.07</v>
      </c>
      <c r="I8" s="394">
        <f t="shared" si="1"/>
        <v>1.480444755098457</v>
      </c>
    </row>
    <row r="9" spans="1:74" ht="39" thickTop="1" thickBot="1" x14ac:dyDescent="0.25">
      <c r="A9" s="514">
        <v>7</v>
      </c>
      <c r="B9" s="349" t="s">
        <v>308</v>
      </c>
      <c r="C9" s="525" t="s">
        <v>424</v>
      </c>
      <c r="D9" s="349" t="s">
        <v>421</v>
      </c>
      <c r="E9" s="349">
        <v>7</v>
      </c>
      <c r="F9" s="349" t="s">
        <v>428</v>
      </c>
      <c r="G9" s="259">
        <v>81049.53</v>
      </c>
      <c r="H9" s="393">
        <v>58247.38</v>
      </c>
      <c r="I9" s="536">
        <v>1.39</v>
      </c>
    </row>
    <row r="10" spans="1:74" ht="39" thickTop="1" thickBot="1" x14ac:dyDescent="0.25">
      <c r="A10" s="519">
        <v>8</v>
      </c>
      <c r="B10" s="521" t="s">
        <v>311</v>
      </c>
      <c r="C10" s="526">
        <v>3.7</v>
      </c>
      <c r="D10" s="349"/>
      <c r="E10" s="349"/>
      <c r="F10" s="349" t="s">
        <v>420</v>
      </c>
      <c r="G10" s="259">
        <v>76721.83</v>
      </c>
      <c r="H10" s="393">
        <v>61188.9</v>
      </c>
      <c r="I10" s="394">
        <f t="shared" si="1"/>
        <v>1.2538520875518273</v>
      </c>
    </row>
    <row r="11" spans="1:74" ht="39" thickTop="1" thickBot="1" x14ac:dyDescent="0.25">
      <c r="A11" s="519"/>
      <c r="B11" s="522"/>
      <c r="C11" s="527"/>
      <c r="D11" s="349" t="s">
        <v>421</v>
      </c>
      <c r="E11" s="349">
        <v>9</v>
      </c>
      <c r="F11" s="349" t="s">
        <v>429</v>
      </c>
      <c r="G11" s="259">
        <v>85886.18</v>
      </c>
      <c r="H11" s="393">
        <v>61188.9</v>
      </c>
      <c r="I11" s="394">
        <f t="shared" si="1"/>
        <v>1.4036235330264148</v>
      </c>
    </row>
    <row r="12" spans="1:74" ht="76.5" thickTop="1" thickBot="1" x14ac:dyDescent="0.25">
      <c r="A12" s="519"/>
      <c r="B12" s="523"/>
      <c r="C12" s="528"/>
      <c r="D12" s="444" t="s">
        <v>430</v>
      </c>
      <c r="E12" s="444">
        <v>9</v>
      </c>
      <c r="F12" s="444" t="s">
        <v>431</v>
      </c>
      <c r="G12" s="495">
        <v>67557.48</v>
      </c>
      <c r="H12" s="534">
        <v>61188.9</v>
      </c>
      <c r="I12" s="537">
        <f t="shared" si="1"/>
        <v>1.1040806420772393</v>
      </c>
    </row>
    <row r="13" spans="1:74" ht="39" thickTop="1" thickBot="1" x14ac:dyDescent="0.25">
      <c r="A13" s="513">
        <v>9</v>
      </c>
      <c r="B13" s="349" t="s">
        <v>171</v>
      </c>
      <c r="C13" s="525"/>
      <c r="D13" s="349" t="s">
        <v>421</v>
      </c>
      <c r="E13" s="349" t="s">
        <v>432</v>
      </c>
      <c r="F13" s="349" t="s">
        <v>333</v>
      </c>
      <c r="G13" s="259"/>
      <c r="H13" s="393"/>
      <c r="I13" s="394">
        <v>0</v>
      </c>
    </row>
    <row r="14" spans="1:74" ht="39" thickTop="1" thickBot="1" x14ac:dyDescent="0.25">
      <c r="A14" s="513">
        <v>10</v>
      </c>
      <c r="B14" s="349" t="s">
        <v>173</v>
      </c>
      <c r="C14" s="525"/>
      <c r="D14" s="349" t="s">
        <v>421</v>
      </c>
      <c r="E14" s="349" t="s">
        <v>432</v>
      </c>
      <c r="F14" s="349" t="s">
        <v>333</v>
      </c>
      <c r="G14" s="259"/>
      <c r="H14" s="393"/>
      <c r="I14" s="538">
        <v>0</v>
      </c>
    </row>
    <row r="15" spans="1:74" ht="39" thickTop="1" thickBot="1" x14ac:dyDescent="0.25">
      <c r="A15" s="513">
        <v>11</v>
      </c>
      <c r="B15" s="453" t="s">
        <v>175</v>
      </c>
      <c r="C15" s="539"/>
      <c r="D15" s="453" t="s">
        <v>421</v>
      </c>
      <c r="E15" s="453"/>
      <c r="F15" s="453" t="s">
        <v>333</v>
      </c>
      <c r="G15" s="259"/>
      <c r="H15" s="393"/>
      <c r="I15" s="538">
        <v>0</v>
      </c>
    </row>
    <row r="16" spans="1:74" ht="39" thickTop="1" thickBot="1" x14ac:dyDescent="0.25">
      <c r="A16" s="513">
        <v>12</v>
      </c>
      <c r="B16" s="453" t="s">
        <v>177</v>
      </c>
      <c r="C16" s="539" t="s">
        <v>433</v>
      </c>
      <c r="D16" s="453" t="s">
        <v>421</v>
      </c>
      <c r="E16" s="453">
        <v>10</v>
      </c>
      <c r="F16" s="453" t="s">
        <v>434</v>
      </c>
      <c r="G16" s="259">
        <v>80113.62</v>
      </c>
      <c r="H16" s="393">
        <v>58013.27</v>
      </c>
      <c r="I16" s="394">
        <f t="shared" si="1"/>
        <v>1.3809533577403927</v>
      </c>
    </row>
    <row r="17" spans="1:9" ht="39" thickTop="1" thickBot="1" x14ac:dyDescent="0.25">
      <c r="A17" s="514">
        <v>13</v>
      </c>
      <c r="B17" s="453" t="s">
        <v>180</v>
      </c>
      <c r="C17" s="539" t="s">
        <v>432</v>
      </c>
      <c r="D17" s="453" t="s">
        <v>421</v>
      </c>
      <c r="E17" s="453" t="s">
        <v>432</v>
      </c>
      <c r="F17" s="453" t="s">
        <v>333</v>
      </c>
      <c r="G17" s="259"/>
      <c r="H17" s="393"/>
      <c r="I17" s="536">
        <v>0</v>
      </c>
    </row>
    <row r="18" spans="1:9" ht="39" thickTop="1" thickBot="1" x14ac:dyDescent="0.25">
      <c r="A18" s="515">
        <v>14</v>
      </c>
      <c r="B18" s="453" t="s">
        <v>184</v>
      </c>
      <c r="C18" s="539">
        <v>3.5</v>
      </c>
      <c r="D18" s="453" t="s">
        <v>421</v>
      </c>
      <c r="E18" s="453">
        <v>11</v>
      </c>
      <c r="F18" s="453" t="s">
        <v>435</v>
      </c>
      <c r="G18" s="259">
        <v>79294.39</v>
      </c>
      <c r="H18" s="393">
        <v>59027.59</v>
      </c>
      <c r="I18" s="394">
        <f t="shared" si="1"/>
        <v>1.34334452753365</v>
      </c>
    </row>
    <row r="19" spans="1:9" ht="39" thickTop="1" thickBot="1" x14ac:dyDescent="0.25">
      <c r="A19" s="511">
        <v>15</v>
      </c>
      <c r="B19" s="453" t="s">
        <v>186</v>
      </c>
      <c r="C19" s="539">
        <v>3.6</v>
      </c>
      <c r="D19" s="453" t="s">
        <v>421</v>
      </c>
      <c r="E19" s="453">
        <v>12</v>
      </c>
      <c r="F19" s="453" t="s">
        <v>436</v>
      </c>
      <c r="G19" s="259">
        <v>89825.87</v>
      </c>
      <c r="H19" s="393">
        <v>56253.8</v>
      </c>
      <c r="I19" s="394">
        <f t="shared" si="1"/>
        <v>1.5967964830820316</v>
      </c>
    </row>
    <row r="20" spans="1:9" ht="39" thickTop="1" thickBot="1" x14ac:dyDescent="0.25">
      <c r="A20" s="513">
        <v>16</v>
      </c>
      <c r="B20" s="453" t="s">
        <v>188</v>
      </c>
      <c r="C20" s="539" t="s">
        <v>437</v>
      </c>
      <c r="D20" s="453" t="s">
        <v>421</v>
      </c>
      <c r="E20" s="453">
        <v>13</v>
      </c>
      <c r="F20" s="453" t="s">
        <v>438</v>
      </c>
      <c r="G20" s="259">
        <v>76864.399999999994</v>
      </c>
      <c r="H20" s="393">
        <v>59893.36</v>
      </c>
      <c r="I20" s="394">
        <f t="shared" si="1"/>
        <v>1.2833542816766332</v>
      </c>
    </row>
    <row r="21" spans="1:9" ht="39" thickTop="1" thickBot="1" x14ac:dyDescent="0.25">
      <c r="A21" s="513">
        <v>17</v>
      </c>
      <c r="B21" s="453" t="s">
        <v>190</v>
      </c>
      <c r="C21" s="539">
        <v>3.7</v>
      </c>
      <c r="D21" s="453" t="s">
        <v>421</v>
      </c>
      <c r="E21" s="453">
        <v>14</v>
      </c>
      <c r="F21" s="453" t="s">
        <v>439</v>
      </c>
      <c r="G21" s="259">
        <v>98296.52</v>
      </c>
      <c r="H21" s="393">
        <v>57971.32</v>
      </c>
      <c r="I21" s="394">
        <f t="shared" si="1"/>
        <v>1.6956060341562</v>
      </c>
    </row>
    <row r="22" spans="1:9" ht="39" thickTop="1" thickBot="1" x14ac:dyDescent="0.25">
      <c r="A22" s="513">
        <v>18</v>
      </c>
      <c r="B22" s="453" t="s">
        <v>192</v>
      </c>
      <c r="C22" s="539">
        <v>3.4</v>
      </c>
      <c r="D22" s="453" t="s">
        <v>421</v>
      </c>
      <c r="E22" s="453">
        <v>15</v>
      </c>
      <c r="F22" s="453" t="s">
        <v>440</v>
      </c>
      <c r="G22" s="259">
        <v>80780.320000000007</v>
      </c>
      <c r="H22" s="393">
        <v>58225.49</v>
      </c>
      <c r="I22" s="394">
        <f t="shared" si="1"/>
        <v>1.3873703767885854</v>
      </c>
    </row>
    <row r="23" spans="1:9" ht="39" thickTop="1" thickBot="1" x14ac:dyDescent="0.25">
      <c r="A23" s="513">
        <v>19</v>
      </c>
      <c r="B23" s="453" t="s">
        <v>194</v>
      </c>
      <c r="C23" s="539" t="s">
        <v>424</v>
      </c>
      <c r="D23" s="453" t="s">
        <v>421</v>
      </c>
      <c r="E23" s="453">
        <v>16</v>
      </c>
      <c r="F23" s="453" t="s">
        <v>441</v>
      </c>
      <c r="G23" s="259">
        <v>83847.600000000006</v>
      </c>
      <c r="H23" s="393">
        <v>61162.89</v>
      </c>
      <c r="I23" s="394">
        <f t="shared" si="1"/>
        <v>1.3708900936499242</v>
      </c>
    </row>
    <row r="24" spans="1:9" ht="39" thickTop="1" thickBot="1" x14ac:dyDescent="0.25">
      <c r="A24" s="513">
        <v>20</v>
      </c>
      <c r="B24" s="453" t="s">
        <v>196</v>
      </c>
      <c r="C24" s="539">
        <v>4.3</v>
      </c>
      <c r="D24" s="453" t="s">
        <v>421</v>
      </c>
      <c r="E24" s="453">
        <v>17</v>
      </c>
      <c r="F24" s="453" t="s">
        <v>442</v>
      </c>
      <c r="G24" s="259">
        <v>68607.62</v>
      </c>
      <c r="H24" s="393">
        <v>48459.47</v>
      </c>
      <c r="I24" s="394">
        <f t="shared" si="1"/>
        <v>1.4157732224475421</v>
      </c>
    </row>
    <row r="25" spans="1:9" ht="39" thickTop="1" thickBot="1" x14ac:dyDescent="0.25">
      <c r="A25" s="514">
        <v>21</v>
      </c>
      <c r="B25" s="453" t="s">
        <v>198</v>
      </c>
      <c r="C25" s="539" t="s">
        <v>432</v>
      </c>
      <c r="D25" s="453" t="s">
        <v>421</v>
      </c>
      <c r="E25" s="453"/>
      <c r="F25" s="453" t="s">
        <v>443</v>
      </c>
      <c r="G25" s="259"/>
      <c r="H25" s="393"/>
      <c r="I25" s="536">
        <v>0</v>
      </c>
    </row>
    <row r="26" spans="1:9" ht="39" thickTop="1" thickBot="1" x14ac:dyDescent="0.25">
      <c r="A26" s="511">
        <v>22</v>
      </c>
      <c r="B26" s="453" t="s">
        <v>332</v>
      </c>
      <c r="C26" s="539" t="s">
        <v>432</v>
      </c>
      <c r="D26" s="453" t="s">
        <v>421</v>
      </c>
      <c r="E26" s="453" t="s">
        <v>432</v>
      </c>
      <c r="F26" s="453" t="s">
        <v>333</v>
      </c>
      <c r="G26" s="259"/>
      <c r="H26" s="393"/>
      <c r="I26" s="536">
        <v>0</v>
      </c>
    </row>
    <row r="27" spans="1:9" ht="39" thickTop="1" thickBot="1" x14ac:dyDescent="0.25">
      <c r="A27" s="516">
        <v>23</v>
      </c>
      <c r="B27" s="453" t="s">
        <v>203</v>
      </c>
      <c r="C27" s="539">
        <v>3.8</v>
      </c>
      <c r="D27" s="453" t="s">
        <v>421</v>
      </c>
      <c r="E27" s="453">
        <v>18</v>
      </c>
      <c r="F27" s="453" t="s">
        <v>444</v>
      </c>
      <c r="G27" s="259">
        <v>88791.63</v>
      </c>
      <c r="H27" s="393">
        <v>60740.58</v>
      </c>
      <c r="I27" s="394">
        <f t="shared" si="1"/>
        <v>1.4618172891994117</v>
      </c>
    </row>
    <row r="28" spans="1:9" ht="39" thickTop="1" thickBot="1" x14ac:dyDescent="0.25">
      <c r="A28" s="511">
        <v>24</v>
      </c>
      <c r="B28" s="453" t="s">
        <v>205</v>
      </c>
      <c r="C28" s="539">
        <v>3.8</v>
      </c>
      <c r="D28" s="453" t="s">
        <v>421</v>
      </c>
      <c r="E28" s="453">
        <v>19</v>
      </c>
      <c r="F28" s="453" t="s">
        <v>445</v>
      </c>
      <c r="G28" s="259">
        <v>114656.61</v>
      </c>
      <c r="H28" s="393">
        <v>57878.73</v>
      </c>
      <c r="I28" s="394">
        <f t="shared" si="1"/>
        <v>1.9809800595140907</v>
      </c>
    </row>
    <row r="29" spans="1:9" ht="39" thickTop="1" thickBot="1" x14ac:dyDescent="0.25">
      <c r="A29" s="513">
        <v>25</v>
      </c>
      <c r="B29" s="453" t="s">
        <v>207</v>
      </c>
      <c r="C29" s="539" t="s">
        <v>432</v>
      </c>
      <c r="D29" s="453" t="s">
        <v>421</v>
      </c>
      <c r="E29" s="453" t="s">
        <v>432</v>
      </c>
      <c r="F29" s="453" t="s">
        <v>333</v>
      </c>
      <c r="G29" s="259"/>
      <c r="H29" s="393"/>
      <c r="I29" s="536">
        <v>0</v>
      </c>
    </row>
    <row r="30" spans="1:9" ht="39" thickTop="1" thickBot="1" x14ac:dyDescent="0.25">
      <c r="A30" s="518">
        <v>26</v>
      </c>
      <c r="B30" s="540" t="s">
        <v>209</v>
      </c>
      <c r="C30" s="539">
        <v>4.4000000000000004</v>
      </c>
      <c r="D30" s="453" t="s">
        <v>421</v>
      </c>
      <c r="E30" s="540">
        <v>20</v>
      </c>
      <c r="F30" s="453" t="s">
        <v>446</v>
      </c>
      <c r="G30" s="259">
        <v>2714.51</v>
      </c>
      <c r="H30" s="393">
        <v>55206.9</v>
      </c>
      <c r="I30" s="394">
        <f t="shared" si="1"/>
        <v>4.9169759577154311E-2</v>
      </c>
    </row>
    <row r="31" spans="1:9" ht="39" thickTop="1" thickBot="1" x14ac:dyDescent="0.25">
      <c r="A31" s="518"/>
      <c r="B31" s="541"/>
      <c r="C31" s="539">
        <v>4.4000000000000004</v>
      </c>
      <c r="D31" s="453" t="s">
        <v>421</v>
      </c>
      <c r="E31" s="541"/>
      <c r="F31" s="453" t="s">
        <v>447</v>
      </c>
      <c r="G31" s="259">
        <v>68484.320000000007</v>
      </c>
      <c r="H31" s="393">
        <v>55206.9</v>
      </c>
      <c r="I31" s="394">
        <f t="shared" si="1"/>
        <v>1.240502908150974</v>
      </c>
    </row>
    <row r="32" spans="1:9" ht="39" thickTop="1" thickBot="1" x14ac:dyDescent="0.25">
      <c r="A32" s="518"/>
      <c r="B32" s="542"/>
      <c r="C32" s="543">
        <v>4.4000000000000004</v>
      </c>
      <c r="D32" s="464" t="s">
        <v>421</v>
      </c>
      <c r="E32" s="542"/>
      <c r="F32" s="453" t="s">
        <v>448</v>
      </c>
      <c r="G32" s="259">
        <v>81714.31</v>
      </c>
      <c r="H32" s="393">
        <v>55206.9</v>
      </c>
      <c r="I32" s="394">
        <f t="shared" si="1"/>
        <v>1.4801466845629803</v>
      </c>
    </row>
    <row r="33" spans="1:9" ht="39" thickTop="1" thickBot="1" x14ac:dyDescent="0.25">
      <c r="A33" s="511">
        <v>27</v>
      </c>
      <c r="B33" s="453" t="s">
        <v>212</v>
      </c>
      <c r="C33" s="539">
        <v>3.7</v>
      </c>
      <c r="D33" s="453" t="s">
        <v>421</v>
      </c>
      <c r="E33" s="453">
        <v>21</v>
      </c>
      <c r="F33" s="453" t="s">
        <v>449</v>
      </c>
      <c r="G33" s="259">
        <v>92161</v>
      </c>
      <c r="H33" s="393">
        <v>49497.99</v>
      </c>
      <c r="I33" s="394">
        <f t="shared" si="1"/>
        <v>1.8619139888306577</v>
      </c>
    </row>
    <row r="34" spans="1:9" ht="39" thickTop="1" thickBot="1" x14ac:dyDescent="0.25">
      <c r="A34" s="513">
        <v>28</v>
      </c>
      <c r="B34" s="349" t="s">
        <v>215</v>
      </c>
      <c r="C34" s="525" t="s">
        <v>432</v>
      </c>
      <c r="D34" s="349" t="s">
        <v>421</v>
      </c>
      <c r="E34" s="349"/>
      <c r="F34" s="349" t="s">
        <v>443</v>
      </c>
      <c r="G34" s="259"/>
      <c r="H34" s="393"/>
      <c r="I34" s="536">
        <v>0</v>
      </c>
    </row>
    <row r="35" spans="1:9" ht="30.75" customHeight="1" thickBot="1" x14ac:dyDescent="0.25">
      <c r="A35" s="517" t="s">
        <v>432</v>
      </c>
      <c r="B35" s="520" t="s">
        <v>70</v>
      </c>
      <c r="C35" s="529" t="e">
        <v>#DIV/0!</v>
      </c>
      <c r="D35" s="524" t="s">
        <v>432</v>
      </c>
      <c r="E35" s="524" t="s">
        <v>432</v>
      </c>
      <c r="F35" s="524" t="s">
        <v>432</v>
      </c>
      <c r="G35" s="440" t="e">
        <v>#DIV/0!</v>
      </c>
      <c r="H35" s="440" t="e">
        <v>#DIV/0!</v>
      </c>
      <c r="I35" s="524" t="e">
        <v>#DIV/0!</v>
      </c>
    </row>
  </sheetData>
  <mergeCells count="7">
    <mergeCell ref="B1:I1"/>
    <mergeCell ref="E30:E32"/>
    <mergeCell ref="A10:A12"/>
    <mergeCell ref="B10:B12"/>
    <mergeCell ref="C10:C12"/>
    <mergeCell ref="A30:A32"/>
    <mergeCell ref="B30:B32"/>
  </mergeCells>
  <printOptions gridLines="1"/>
  <pageMargins left="0.70069444444444484" right="0.70069444444444484" top="0.75208333333333299" bottom="0.75208333333333299" header="0.51181102362204689" footer="0.51181102362204689"/>
  <pageSetup paperSize="9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65"/>
  <sheetViews>
    <sheetView zoomScale="55" zoomScaleNormal="55" workbookViewId="0">
      <pane xSplit="2" ySplit="2" topLeftCell="C78" activePane="bottomRight" state="frozen"/>
      <selection activeCell="D106" sqref="A106:IV110"/>
      <selection pane="topRight"/>
      <selection pane="bottomLeft"/>
      <selection pane="bottomRight" activeCell="H90" sqref="H90"/>
    </sheetView>
  </sheetViews>
  <sheetFormatPr defaultColWidth="9.140625" defaultRowHeight="18.75" x14ac:dyDescent="0.2"/>
  <cols>
    <col min="1" max="1" width="6.5703125" style="5" customWidth="1"/>
    <col min="2" max="2" width="48.42578125" style="1" customWidth="1"/>
    <col min="3" max="3" width="25" style="112" customWidth="1"/>
    <col min="4" max="4" width="40.28515625" style="1" customWidth="1"/>
    <col min="5" max="5" width="8" style="5" customWidth="1"/>
    <col min="6" max="6" width="46.5703125" style="1" customWidth="1"/>
    <col min="7" max="7" width="23.140625" style="185" customWidth="1"/>
    <col min="8" max="8" width="24" style="185" customWidth="1"/>
    <col min="9" max="9" width="23.140625" style="6" customWidth="1"/>
    <col min="10" max="257" width="9.140625" style="4"/>
  </cols>
  <sheetData>
    <row r="1" spans="1:74" ht="81.75" customHeight="1" thickBot="1" x14ac:dyDescent="0.25">
      <c r="A1" s="4"/>
      <c r="B1" s="142" t="s">
        <v>0</v>
      </c>
      <c r="C1" s="142"/>
      <c r="D1" s="142"/>
      <c r="E1" s="142"/>
      <c r="F1" s="142"/>
      <c r="G1" s="142"/>
      <c r="H1" s="142"/>
      <c r="I1" s="142"/>
    </row>
    <row r="2" spans="1:74" s="108" customFormat="1" ht="81" customHeight="1" thickTop="1" thickBot="1" x14ac:dyDescent="0.25">
      <c r="A2" s="109" t="s">
        <v>1</v>
      </c>
      <c r="B2" s="110" t="s">
        <v>2</v>
      </c>
      <c r="C2" s="113" t="s">
        <v>3</v>
      </c>
      <c r="D2" s="114" t="s">
        <v>4</v>
      </c>
      <c r="E2" s="109" t="s">
        <v>1</v>
      </c>
      <c r="F2" s="109" t="s">
        <v>5</v>
      </c>
      <c r="G2" s="562" t="s">
        <v>6</v>
      </c>
      <c r="H2" s="563" t="s">
        <v>7</v>
      </c>
      <c r="I2" s="115" t="s">
        <v>8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</row>
    <row r="3" spans="1:74" s="15" customFormat="1" ht="20.25" thickTop="1" thickBot="1" x14ac:dyDescent="0.25">
      <c r="A3" s="544">
        <v>1</v>
      </c>
      <c r="B3" s="175" t="s">
        <v>156</v>
      </c>
      <c r="C3" s="545">
        <v>3.3</v>
      </c>
      <c r="D3" s="546" t="s">
        <v>451</v>
      </c>
      <c r="E3" s="544">
        <v>1</v>
      </c>
      <c r="F3" s="546" t="s">
        <v>452</v>
      </c>
      <c r="G3" s="62">
        <v>119897.22</v>
      </c>
      <c r="H3" s="178">
        <v>56166.07</v>
      </c>
      <c r="I3" s="40">
        <f t="shared" ref="I3:I4" si="0">G3/H3</f>
        <v>2.1346912824771254</v>
      </c>
    </row>
    <row r="4" spans="1:74" ht="37.5" thickTop="1" thickBot="1" x14ac:dyDescent="0.25">
      <c r="A4" s="547">
        <v>2</v>
      </c>
      <c r="B4" s="177" t="s">
        <v>158</v>
      </c>
      <c r="C4" s="548">
        <v>3.8</v>
      </c>
      <c r="D4" s="546"/>
      <c r="E4" s="544"/>
      <c r="F4" s="215" t="s">
        <v>450</v>
      </c>
      <c r="G4" s="62">
        <v>88206.48</v>
      </c>
      <c r="H4" s="564">
        <v>57955.7</v>
      </c>
      <c r="I4" s="40">
        <f t="shared" si="0"/>
        <v>1.5219638447986996</v>
      </c>
    </row>
    <row r="5" spans="1:74" thickTop="1" thickBot="1" x14ac:dyDescent="0.25">
      <c r="A5" s="547"/>
      <c r="B5" s="177"/>
      <c r="C5" s="548"/>
      <c r="D5" s="546" t="s">
        <v>451</v>
      </c>
      <c r="E5" s="544">
        <v>2</v>
      </c>
      <c r="F5" s="546" t="s">
        <v>453</v>
      </c>
      <c r="G5" s="62">
        <v>91854.23</v>
      </c>
      <c r="H5" s="564"/>
      <c r="I5" s="40">
        <f>G5/H4</f>
        <v>1.5849041595563509</v>
      </c>
    </row>
    <row r="6" spans="1:74" thickTop="1" thickBot="1" x14ac:dyDescent="0.25">
      <c r="A6" s="547"/>
      <c r="B6" s="177"/>
      <c r="C6" s="548"/>
      <c r="D6" s="546" t="s">
        <v>451</v>
      </c>
      <c r="E6" s="544">
        <v>3</v>
      </c>
      <c r="F6" s="546" t="s">
        <v>454</v>
      </c>
      <c r="G6" s="62">
        <v>84558.74</v>
      </c>
      <c r="H6" s="564"/>
      <c r="I6" s="40">
        <f>G6/H4</f>
        <v>1.4590237025866311</v>
      </c>
    </row>
    <row r="7" spans="1:74" ht="37.5" thickTop="1" thickBot="1" x14ac:dyDescent="0.25">
      <c r="A7" s="547">
        <v>3</v>
      </c>
      <c r="B7" s="177" t="s">
        <v>160</v>
      </c>
      <c r="C7" s="548">
        <v>3.5</v>
      </c>
      <c r="D7" s="546"/>
      <c r="E7" s="544"/>
      <c r="F7" s="215" t="s">
        <v>450</v>
      </c>
      <c r="G7" s="62">
        <v>100828.41</v>
      </c>
      <c r="H7" s="564">
        <v>56830.33</v>
      </c>
      <c r="I7" s="40">
        <f>G7/H7</f>
        <v>1.774200677701502</v>
      </c>
    </row>
    <row r="8" spans="1:74" thickTop="1" thickBot="1" x14ac:dyDescent="0.25">
      <c r="A8" s="547"/>
      <c r="B8" s="177"/>
      <c r="C8" s="548"/>
      <c r="D8" s="546" t="s">
        <v>455</v>
      </c>
      <c r="E8" s="544">
        <v>4</v>
      </c>
      <c r="F8" s="546" t="s">
        <v>456</v>
      </c>
      <c r="G8" s="62">
        <v>108563.31</v>
      </c>
      <c r="H8" s="564"/>
      <c r="I8" s="40">
        <f>G8/H7</f>
        <v>1.9103058173338074</v>
      </c>
    </row>
    <row r="9" spans="1:74" thickTop="1" thickBot="1" x14ac:dyDescent="0.25">
      <c r="A9" s="547"/>
      <c r="B9" s="177"/>
      <c r="C9" s="548"/>
      <c r="D9" s="546" t="s">
        <v>455</v>
      </c>
      <c r="E9" s="544">
        <v>5</v>
      </c>
      <c r="F9" s="546" t="s">
        <v>457</v>
      </c>
      <c r="G9" s="62">
        <v>93093.52</v>
      </c>
      <c r="H9" s="564"/>
      <c r="I9" s="40">
        <f>G9/H7</f>
        <v>1.6380957140315744</v>
      </c>
    </row>
    <row r="10" spans="1:74" ht="37.5" thickTop="1" thickBot="1" x14ac:dyDescent="0.25">
      <c r="A10" s="549">
        <v>4</v>
      </c>
      <c r="B10" s="192" t="s">
        <v>162</v>
      </c>
      <c r="C10" s="355">
        <v>3.6</v>
      </c>
      <c r="D10" s="546"/>
      <c r="E10" s="544"/>
      <c r="F10" s="546" t="s">
        <v>458</v>
      </c>
      <c r="G10" s="62">
        <v>93335.79</v>
      </c>
      <c r="H10" s="565">
        <v>57495.89</v>
      </c>
      <c r="I10" s="40">
        <f>G10/H10</f>
        <v>1.6233471644668862</v>
      </c>
    </row>
    <row r="11" spans="1:74" ht="20.25" thickTop="1" thickBot="1" x14ac:dyDescent="0.25">
      <c r="A11" s="550"/>
      <c r="B11" s="193"/>
      <c r="C11" s="357"/>
      <c r="D11" s="546" t="s">
        <v>455</v>
      </c>
      <c r="E11" s="544">
        <v>6</v>
      </c>
      <c r="F11" s="546" t="s">
        <v>459</v>
      </c>
      <c r="G11" s="62">
        <v>97880.43</v>
      </c>
      <c r="H11" s="566"/>
      <c r="I11" s="40">
        <f>G11/H10</f>
        <v>1.7023900317048748</v>
      </c>
    </row>
    <row r="12" spans="1:74" ht="12.75" customHeight="1" thickTop="1" thickBot="1" x14ac:dyDescent="0.25">
      <c r="A12" s="550"/>
      <c r="B12" s="193"/>
      <c r="C12" s="357"/>
      <c r="D12" s="551" t="s">
        <v>455</v>
      </c>
      <c r="E12" s="547">
        <v>7</v>
      </c>
      <c r="F12" s="551" t="s">
        <v>460</v>
      </c>
      <c r="G12" s="576">
        <v>91836.06</v>
      </c>
      <c r="H12" s="566"/>
      <c r="I12" s="167">
        <f>G12/H10</f>
        <v>1.5972630391494069</v>
      </c>
    </row>
    <row r="13" spans="1:74" ht="12.75" customHeight="1" thickTop="1" thickBot="1" x14ac:dyDescent="0.25">
      <c r="A13" s="550"/>
      <c r="B13" s="193"/>
      <c r="C13" s="357"/>
      <c r="D13" s="551"/>
      <c r="E13" s="547"/>
      <c r="F13" s="551"/>
      <c r="G13" s="577"/>
      <c r="H13" s="566"/>
      <c r="I13" s="167"/>
    </row>
    <row r="14" spans="1:74" ht="12.75" customHeight="1" thickTop="1" thickBot="1" x14ac:dyDescent="0.25">
      <c r="A14" s="552"/>
      <c r="B14" s="195"/>
      <c r="C14" s="359"/>
      <c r="D14" s="551"/>
      <c r="E14" s="547"/>
      <c r="F14" s="551"/>
      <c r="G14" s="578"/>
      <c r="H14" s="567"/>
      <c r="I14" s="167"/>
    </row>
    <row r="15" spans="1:74" ht="39" thickTop="1" thickBot="1" x14ac:dyDescent="0.25">
      <c r="A15" s="549">
        <v>5</v>
      </c>
      <c r="B15" s="177" t="s">
        <v>164</v>
      </c>
      <c r="C15" s="548" t="s">
        <v>461</v>
      </c>
      <c r="D15" s="546"/>
      <c r="E15" s="544"/>
      <c r="F15" s="215" t="s">
        <v>450</v>
      </c>
      <c r="G15" s="62">
        <v>120098.27</v>
      </c>
      <c r="H15" s="568">
        <v>65023.31</v>
      </c>
      <c r="I15" s="40">
        <f>G15/H15</f>
        <v>1.8470033284986569</v>
      </c>
    </row>
    <row r="16" spans="1:74" thickTop="1" thickBot="1" x14ac:dyDescent="0.25">
      <c r="A16" s="550"/>
      <c r="B16" s="177"/>
      <c r="C16" s="548"/>
      <c r="D16" s="546" t="s">
        <v>451</v>
      </c>
      <c r="E16" s="544">
        <v>8</v>
      </c>
      <c r="F16" s="175" t="s">
        <v>462</v>
      </c>
      <c r="G16" s="62">
        <v>122051.73</v>
      </c>
      <c r="H16" s="568"/>
      <c r="I16" s="40">
        <f>G16/H15</f>
        <v>1.8770457855805864</v>
      </c>
    </row>
    <row r="17" spans="1:9" thickTop="1" thickBot="1" x14ac:dyDescent="0.25">
      <c r="A17" s="550"/>
      <c r="B17" s="177"/>
      <c r="C17" s="548"/>
      <c r="D17" s="546" t="s">
        <v>451</v>
      </c>
      <c r="E17" s="544">
        <v>9</v>
      </c>
      <c r="F17" s="546" t="s">
        <v>463</v>
      </c>
      <c r="G17" s="62">
        <v>109699.81</v>
      </c>
      <c r="H17" s="568"/>
      <c r="I17" s="40">
        <f>G17/H15</f>
        <v>1.6870843702050848</v>
      </c>
    </row>
    <row r="18" spans="1:9" thickTop="1" thickBot="1" x14ac:dyDescent="0.25">
      <c r="A18" s="552"/>
      <c r="B18" s="177"/>
      <c r="C18" s="548"/>
      <c r="D18" s="546" t="s">
        <v>451</v>
      </c>
      <c r="E18" s="544">
        <v>10</v>
      </c>
      <c r="F18" s="546" t="s">
        <v>464</v>
      </c>
      <c r="G18" s="62">
        <v>128543.28</v>
      </c>
      <c r="H18" s="568"/>
      <c r="I18" s="40">
        <f>G18/H15</f>
        <v>1.9768799835013013</v>
      </c>
    </row>
    <row r="19" spans="1:9" ht="37.5" thickTop="1" thickBot="1" x14ac:dyDescent="0.25">
      <c r="A19" s="549">
        <v>6</v>
      </c>
      <c r="B19" s="177" t="s">
        <v>166</v>
      </c>
      <c r="C19" s="548">
        <v>3.3</v>
      </c>
      <c r="D19" s="546"/>
      <c r="E19" s="544"/>
      <c r="F19" s="215" t="s">
        <v>450</v>
      </c>
      <c r="G19" s="62">
        <v>82112.39</v>
      </c>
      <c r="H19" s="564">
        <v>59845.07</v>
      </c>
      <c r="I19" s="40">
        <f>G19/H19</f>
        <v>1.3720827797511139</v>
      </c>
    </row>
    <row r="20" spans="1:9" ht="37.5" thickTop="1" thickBot="1" x14ac:dyDescent="0.25">
      <c r="A20" s="550"/>
      <c r="B20" s="177"/>
      <c r="C20" s="548"/>
      <c r="D20" s="546" t="s">
        <v>455</v>
      </c>
      <c r="E20" s="544">
        <v>11</v>
      </c>
      <c r="F20" s="175" t="s">
        <v>465</v>
      </c>
      <c r="G20" s="62">
        <v>76053.460000000006</v>
      </c>
      <c r="H20" s="564"/>
      <c r="I20" s="40">
        <f>G20/H19</f>
        <v>1.270839185249512</v>
      </c>
    </row>
    <row r="21" spans="1:9" thickTop="1" thickBot="1" x14ac:dyDescent="0.25">
      <c r="A21" s="552"/>
      <c r="B21" s="177"/>
      <c r="C21" s="548"/>
      <c r="D21" s="546" t="s">
        <v>455</v>
      </c>
      <c r="E21" s="544">
        <v>12</v>
      </c>
      <c r="F21" s="175" t="s">
        <v>466</v>
      </c>
      <c r="G21" s="62">
        <v>88171.32</v>
      </c>
      <c r="H21" s="564"/>
      <c r="I21" s="40">
        <f>G21/H19</f>
        <v>1.4733263742527163</v>
      </c>
    </row>
    <row r="22" spans="1:9" ht="37.5" thickTop="1" thickBot="1" x14ac:dyDescent="0.25">
      <c r="A22" s="550">
        <v>7</v>
      </c>
      <c r="B22" s="193" t="s">
        <v>467</v>
      </c>
      <c r="C22" s="357">
        <v>3.5</v>
      </c>
      <c r="D22" s="546"/>
      <c r="E22" s="544"/>
      <c r="F22" s="215" t="s">
        <v>450</v>
      </c>
      <c r="G22" s="62">
        <v>85109.36</v>
      </c>
      <c r="H22" s="83">
        <v>58247.38</v>
      </c>
      <c r="I22" s="40">
        <f t="shared" ref="I22:I25" si="1">G22/H22</f>
        <v>1.4611706140259013</v>
      </c>
    </row>
    <row r="23" spans="1:9" ht="37.5" thickTop="1" thickBot="1" x14ac:dyDescent="0.25">
      <c r="A23" s="550"/>
      <c r="B23" s="193"/>
      <c r="C23" s="357"/>
      <c r="D23" s="546" t="s">
        <v>455</v>
      </c>
      <c r="E23" s="544">
        <v>13</v>
      </c>
      <c r="F23" s="546" t="s">
        <v>468</v>
      </c>
      <c r="G23" s="62">
        <v>77254.64</v>
      </c>
      <c r="H23" s="122">
        <v>58247.38</v>
      </c>
      <c r="I23" s="40">
        <f t="shared" si="1"/>
        <v>1.3263195700819506</v>
      </c>
    </row>
    <row r="24" spans="1:9" ht="37.5" thickTop="1" thickBot="1" x14ac:dyDescent="0.25">
      <c r="A24" s="552"/>
      <c r="B24" s="195"/>
      <c r="C24" s="359"/>
      <c r="D24" s="546" t="s">
        <v>455</v>
      </c>
      <c r="E24" s="544">
        <v>14</v>
      </c>
      <c r="F24" s="546" t="s">
        <v>469</v>
      </c>
      <c r="G24" s="62">
        <v>103437.04</v>
      </c>
      <c r="H24" s="103">
        <v>58247.38</v>
      </c>
      <c r="I24" s="116">
        <f t="shared" si="1"/>
        <v>1.7758230498951197</v>
      </c>
    </row>
    <row r="25" spans="1:9" ht="37.5" thickTop="1" thickBot="1" x14ac:dyDescent="0.25">
      <c r="A25" s="549">
        <v>8</v>
      </c>
      <c r="B25" s="177" t="s">
        <v>311</v>
      </c>
      <c r="C25" s="548">
        <v>3.7</v>
      </c>
      <c r="D25" s="546"/>
      <c r="E25" s="544"/>
      <c r="F25" s="215" t="s">
        <v>450</v>
      </c>
      <c r="G25" s="62">
        <v>90473.41</v>
      </c>
      <c r="H25" s="570">
        <v>61188.9</v>
      </c>
      <c r="I25" s="40">
        <f t="shared" si="1"/>
        <v>1.478591868786659</v>
      </c>
    </row>
    <row r="26" spans="1:9" thickTop="1" thickBot="1" x14ac:dyDescent="0.25">
      <c r="A26" s="550"/>
      <c r="B26" s="177"/>
      <c r="C26" s="548"/>
      <c r="D26" s="546" t="s">
        <v>455</v>
      </c>
      <c r="E26" s="544">
        <v>15</v>
      </c>
      <c r="F26" s="546" t="s">
        <v>470</v>
      </c>
      <c r="G26" s="62">
        <v>103086.39999999999</v>
      </c>
      <c r="H26" s="30">
        <v>61188.9</v>
      </c>
      <c r="I26" s="40">
        <f>G26/H25</f>
        <v>1.6847238633150783</v>
      </c>
    </row>
    <row r="27" spans="1:9" thickTop="1" thickBot="1" x14ac:dyDescent="0.25">
      <c r="A27" s="552"/>
      <c r="B27" s="177"/>
      <c r="C27" s="548"/>
      <c r="D27" s="546" t="s">
        <v>455</v>
      </c>
      <c r="E27" s="544">
        <v>16</v>
      </c>
      <c r="F27" s="546" t="s">
        <v>471</v>
      </c>
      <c r="G27" s="62">
        <v>77860.42</v>
      </c>
      <c r="H27" s="122">
        <v>61188.9</v>
      </c>
      <c r="I27" s="40">
        <f>G27/H25</f>
        <v>1.2724598742582396</v>
      </c>
    </row>
    <row r="28" spans="1:9" ht="37.5" thickTop="1" thickBot="1" x14ac:dyDescent="0.25">
      <c r="A28" s="547">
        <v>9</v>
      </c>
      <c r="B28" s="177" t="s">
        <v>171</v>
      </c>
      <c r="C28" s="548">
        <v>3.4</v>
      </c>
      <c r="D28" s="546"/>
      <c r="E28" s="544"/>
      <c r="F28" s="215" t="s">
        <v>450</v>
      </c>
      <c r="G28" s="62">
        <v>88350.84</v>
      </c>
      <c r="H28" s="564">
        <v>57886.37</v>
      </c>
      <c r="I28" s="40">
        <f>G28/H28</f>
        <v>1.5262805389247933</v>
      </c>
    </row>
    <row r="29" spans="1:9" thickTop="1" thickBot="1" x14ac:dyDescent="0.25">
      <c r="A29" s="547"/>
      <c r="B29" s="177"/>
      <c r="C29" s="548"/>
      <c r="D29" s="546" t="s">
        <v>451</v>
      </c>
      <c r="E29" s="544">
        <v>17</v>
      </c>
      <c r="F29" s="546" t="s">
        <v>472</v>
      </c>
      <c r="G29" s="62">
        <v>87424.18</v>
      </c>
      <c r="H29" s="564"/>
      <c r="I29" s="40">
        <f>G29/H28</f>
        <v>1.510272279985772</v>
      </c>
    </row>
    <row r="30" spans="1:9" thickTop="1" thickBot="1" x14ac:dyDescent="0.25">
      <c r="A30" s="547"/>
      <c r="B30" s="177"/>
      <c r="C30" s="548"/>
      <c r="D30" s="546" t="s">
        <v>451</v>
      </c>
      <c r="E30" s="544">
        <v>18</v>
      </c>
      <c r="F30" s="546" t="s">
        <v>473</v>
      </c>
      <c r="G30" s="62">
        <v>89277.5</v>
      </c>
      <c r="H30" s="564"/>
      <c r="I30" s="40">
        <f>G30/H28</f>
        <v>1.5422887978638149</v>
      </c>
    </row>
    <row r="31" spans="1:9" ht="37.5" thickTop="1" thickBot="1" x14ac:dyDescent="0.25">
      <c r="A31" s="547">
        <v>10</v>
      </c>
      <c r="B31" s="177" t="s">
        <v>173</v>
      </c>
      <c r="C31" s="553">
        <v>3.6</v>
      </c>
      <c r="D31" s="546"/>
      <c r="E31" s="544"/>
      <c r="F31" s="215" t="s">
        <v>450</v>
      </c>
      <c r="G31" s="62">
        <v>86136.2</v>
      </c>
      <c r="H31" s="565">
        <v>50491.51</v>
      </c>
      <c r="I31" s="40">
        <f>G31/H31</f>
        <v>1.7059541297140846</v>
      </c>
    </row>
    <row r="32" spans="1:9" ht="37.5" thickTop="1" thickBot="1" x14ac:dyDescent="0.25">
      <c r="A32" s="547"/>
      <c r="B32" s="177"/>
      <c r="C32" s="553"/>
      <c r="D32" s="546" t="s">
        <v>474</v>
      </c>
      <c r="E32" s="544">
        <v>19</v>
      </c>
      <c r="F32" s="175" t="s">
        <v>475</v>
      </c>
      <c r="G32" s="62">
        <v>89565.72</v>
      </c>
      <c r="H32" s="566"/>
      <c r="I32" s="40">
        <f>G32/H31</f>
        <v>1.7738768359274657</v>
      </c>
    </row>
    <row r="33" spans="1:9" ht="37.5" thickTop="1" thickBot="1" x14ac:dyDescent="0.25">
      <c r="A33" s="547"/>
      <c r="B33" s="177"/>
      <c r="C33" s="553"/>
      <c r="D33" s="546" t="s">
        <v>474</v>
      </c>
      <c r="E33" s="544">
        <v>20</v>
      </c>
      <c r="F33" s="546" t="s">
        <v>476</v>
      </c>
      <c r="G33" s="62">
        <v>88726.75</v>
      </c>
      <c r="H33" s="566"/>
      <c r="I33" s="40">
        <f>G33/H31</f>
        <v>1.7572607751283333</v>
      </c>
    </row>
    <row r="34" spans="1:9" ht="37.5" thickTop="1" thickBot="1" x14ac:dyDescent="0.25">
      <c r="A34" s="547"/>
      <c r="B34" s="177"/>
      <c r="C34" s="553"/>
      <c r="D34" s="546" t="s">
        <v>474</v>
      </c>
      <c r="E34" s="544">
        <v>21</v>
      </c>
      <c r="F34" s="546" t="s">
        <v>477</v>
      </c>
      <c r="G34" s="62">
        <v>80116.14</v>
      </c>
      <c r="H34" s="567"/>
      <c r="I34" s="40">
        <f>G34/H31</f>
        <v>1.586724976139553</v>
      </c>
    </row>
    <row r="35" spans="1:9" ht="37.5" thickTop="1" thickBot="1" x14ac:dyDescent="0.25">
      <c r="A35" s="547">
        <v>11</v>
      </c>
      <c r="B35" s="177" t="s">
        <v>175</v>
      </c>
      <c r="C35" s="553">
        <v>4.0999999999999996</v>
      </c>
      <c r="D35" s="546"/>
      <c r="E35" s="544"/>
      <c r="F35" s="215" t="s">
        <v>450</v>
      </c>
      <c r="G35" s="62">
        <v>114908.61</v>
      </c>
      <c r="H35" s="564">
        <v>60903.01</v>
      </c>
      <c r="I35" s="40">
        <f>G35/H35</f>
        <v>1.8867476336555451</v>
      </c>
    </row>
    <row r="36" spans="1:9" thickTop="1" thickBot="1" x14ac:dyDescent="0.25">
      <c r="A36" s="547"/>
      <c r="B36" s="177"/>
      <c r="C36" s="553"/>
      <c r="D36" s="546" t="s">
        <v>451</v>
      </c>
      <c r="E36" s="544">
        <v>22</v>
      </c>
      <c r="F36" s="546" t="s">
        <v>478</v>
      </c>
      <c r="G36" s="62">
        <v>112642.22</v>
      </c>
      <c r="H36" s="564"/>
      <c r="I36" s="40">
        <f>G36/H35</f>
        <v>1.8495345303951316</v>
      </c>
    </row>
    <row r="37" spans="1:9" thickTop="1" thickBot="1" x14ac:dyDescent="0.25">
      <c r="A37" s="547"/>
      <c r="B37" s="177"/>
      <c r="C37" s="553"/>
      <c r="D37" s="546" t="s">
        <v>451</v>
      </c>
      <c r="E37" s="544">
        <v>23</v>
      </c>
      <c r="F37" s="546" t="s">
        <v>479</v>
      </c>
      <c r="G37" s="62">
        <v>112136.88</v>
      </c>
      <c r="H37" s="564"/>
      <c r="I37" s="40">
        <f>G37/H35</f>
        <v>1.8412370751462037</v>
      </c>
    </row>
    <row r="38" spans="1:9" ht="37.5" thickTop="1" thickBot="1" x14ac:dyDescent="0.25">
      <c r="A38" s="547"/>
      <c r="B38" s="177"/>
      <c r="C38" s="553"/>
      <c r="D38" s="546" t="s">
        <v>451</v>
      </c>
      <c r="E38" s="544">
        <v>24</v>
      </c>
      <c r="F38" s="546" t="s">
        <v>480</v>
      </c>
      <c r="G38" s="62">
        <v>119946.72</v>
      </c>
      <c r="H38" s="564"/>
      <c r="I38" s="40">
        <f>G38/H35</f>
        <v>1.9694711312298028</v>
      </c>
    </row>
    <row r="39" spans="1:9" thickTop="1" thickBot="1" x14ac:dyDescent="0.25">
      <c r="A39" s="544">
        <v>12</v>
      </c>
      <c r="B39" s="175" t="s">
        <v>177</v>
      </c>
      <c r="C39" s="545">
        <v>3.3</v>
      </c>
      <c r="D39" s="546" t="s">
        <v>451</v>
      </c>
      <c r="E39" s="544">
        <v>25</v>
      </c>
      <c r="F39" s="546" t="s">
        <v>481</v>
      </c>
      <c r="G39" s="62">
        <v>99748.72</v>
      </c>
      <c r="H39" s="83">
        <v>58013.27</v>
      </c>
      <c r="I39" s="40">
        <f t="shared" ref="I39:I40" si="2">G39/H39</f>
        <v>1.7194121276045982</v>
      </c>
    </row>
    <row r="40" spans="1:9" ht="37.5" thickTop="1" thickBot="1" x14ac:dyDescent="0.25">
      <c r="A40" s="550">
        <v>13</v>
      </c>
      <c r="B40" s="193" t="s">
        <v>180</v>
      </c>
      <c r="C40" s="357">
        <v>3.4</v>
      </c>
      <c r="D40" s="546"/>
      <c r="E40" s="544"/>
      <c r="F40" s="546" t="s">
        <v>482</v>
      </c>
      <c r="G40" s="62">
        <v>61119.12</v>
      </c>
      <c r="H40" s="566">
        <v>55473.56</v>
      </c>
      <c r="I40" s="40">
        <f t="shared" si="2"/>
        <v>1.1017702847987403</v>
      </c>
    </row>
    <row r="41" spans="1:9" ht="37.5" thickTop="1" thickBot="1" x14ac:dyDescent="0.25">
      <c r="A41" s="550"/>
      <c r="B41" s="193"/>
      <c r="C41" s="357"/>
      <c r="D41" s="546" t="s">
        <v>451</v>
      </c>
      <c r="E41" s="544">
        <v>26</v>
      </c>
      <c r="F41" s="546" t="s">
        <v>483</v>
      </c>
      <c r="G41" s="62">
        <v>46925.52</v>
      </c>
      <c r="H41" s="566"/>
      <c r="I41" s="40">
        <f>G41/H40</f>
        <v>0.84590785231739229</v>
      </c>
    </row>
    <row r="42" spans="1:9" ht="37.5" thickTop="1" thickBot="1" x14ac:dyDescent="0.25">
      <c r="A42" s="550"/>
      <c r="B42" s="193"/>
      <c r="C42" s="357"/>
      <c r="D42" s="546" t="s">
        <v>451</v>
      </c>
      <c r="E42" s="544">
        <v>27</v>
      </c>
      <c r="F42" s="546" t="s">
        <v>484</v>
      </c>
      <c r="G42" s="62">
        <v>54330.1</v>
      </c>
      <c r="H42" s="566"/>
      <c r="I42" s="40">
        <f>G42/H40</f>
        <v>0.97938729729983076</v>
      </c>
    </row>
    <row r="43" spans="1:9" ht="37.5" thickTop="1" thickBot="1" x14ac:dyDescent="0.25">
      <c r="A43" s="552"/>
      <c r="B43" s="195"/>
      <c r="C43" s="359"/>
      <c r="D43" s="546" t="s">
        <v>455</v>
      </c>
      <c r="E43" s="544">
        <v>28</v>
      </c>
      <c r="F43" s="546" t="s">
        <v>485</v>
      </c>
      <c r="G43" s="62">
        <v>82101.73</v>
      </c>
      <c r="H43" s="567"/>
      <c r="I43" s="40">
        <f>G43/H40</f>
        <v>1.4800155245129392</v>
      </c>
    </row>
    <row r="44" spans="1:9" ht="37.5" thickTop="1" thickBot="1" x14ac:dyDescent="0.25">
      <c r="A44" s="547">
        <v>14</v>
      </c>
      <c r="B44" s="177" t="s">
        <v>184</v>
      </c>
      <c r="C44" s="548">
        <v>3.5</v>
      </c>
      <c r="D44" s="546"/>
      <c r="E44" s="544"/>
      <c r="F44" s="215" t="s">
        <v>450</v>
      </c>
      <c r="G44" s="62">
        <v>119883.69</v>
      </c>
      <c r="H44" s="564">
        <v>59027.59</v>
      </c>
      <c r="I44" s="40">
        <f>G44/H44</f>
        <v>2.0309772091322045</v>
      </c>
    </row>
    <row r="45" spans="1:9" thickTop="1" thickBot="1" x14ac:dyDescent="0.25">
      <c r="A45" s="547"/>
      <c r="B45" s="177"/>
      <c r="C45" s="548"/>
      <c r="D45" s="546" t="s">
        <v>451</v>
      </c>
      <c r="E45" s="544">
        <v>29</v>
      </c>
      <c r="F45" s="546" t="s">
        <v>486</v>
      </c>
      <c r="G45" s="62">
        <v>124948.64</v>
      </c>
      <c r="H45" s="564"/>
      <c r="I45" s="40">
        <f>G45/H44</f>
        <v>2.1167836938624802</v>
      </c>
    </row>
    <row r="46" spans="1:9" thickTop="1" thickBot="1" x14ac:dyDescent="0.25">
      <c r="A46" s="547"/>
      <c r="B46" s="177"/>
      <c r="C46" s="548"/>
      <c r="D46" s="546" t="s">
        <v>451</v>
      </c>
      <c r="E46" s="544">
        <v>30</v>
      </c>
      <c r="F46" s="546" t="s">
        <v>487</v>
      </c>
      <c r="G46" s="62">
        <v>114818.74</v>
      </c>
      <c r="H46" s="564"/>
      <c r="I46" s="40">
        <f>G46/H44</f>
        <v>1.9451707244019283</v>
      </c>
    </row>
    <row r="47" spans="1:9" ht="37.5" thickTop="1" thickBot="1" x14ac:dyDescent="0.25">
      <c r="A47" s="547">
        <v>15</v>
      </c>
      <c r="B47" s="177" t="s">
        <v>186</v>
      </c>
      <c r="C47" s="548">
        <v>3.6</v>
      </c>
      <c r="D47" s="546"/>
      <c r="E47" s="544"/>
      <c r="F47" s="215" t="s">
        <v>450</v>
      </c>
      <c r="G47" s="62">
        <v>101539.02</v>
      </c>
      <c r="H47" s="564">
        <v>56253.8</v>
      </c>
      <c r="I47" s="40">
        <f>G47/H47</f>
        <v>1.8050161944615297</v>
      </c>
    </row>
    <row r="48" spans="1:9" ht="20.25" thickTop="1" thickBot="1" x14ac:dyDescent="0.25">
      <c r="A48" s="547"/>
      <c r="B48" s="177"/>
      <c r="C48" s="548"/>
      <c r="D48" s="546" t="s">
        <v>451</v>
      </c>
      <c r="E48" s="544">
        <v>31</v>
      </c>
      <c r="F48" s="546" t="s">
        <v>488</v>
      </c>
      <c r="G48" s="62">
        <v>98205.72</v>
      </c>
      <c r="H48" s="564"/>
      <c r="I48" s="40">
        <f>G48/H47</f>
        <v>1.7457615307765875</v>
      </c>
    </row>
    <row r="49" spans="1:10" ht="20.25" thickTop="1" thickBot="1" x14ac:dyDescent="0.25">
      <c r="A49" s="547"/>
      <c r="B49" s="192"/>
      <c r="C49" s="355"/>
      <c r="D49" s="546" t="s">
        <v>451</v>
      </c>
      <c r="E49" s="544">
        <v>32</v>
      </c>
      <c r="F49" s="546" t="s">
        <v>489</v>
      </c>
      <c r="G49" s="62">
        <v>104872.32000000001</v>
      </c>
      <c r="H49" s="564"/>
      <c r="I49" s="40">
        <f t="shared" ref="I49" si="3">G49/H47</f>
        <v>1.864270858146472</v>
      </c>
    </row>
    <row r="50" spans="1:10" ht="39" thickTop="1" thickBot="1" x14ac:dyDescent="0.25">
      <c r="A50" s="554">
        <v>16</v>
      </c>
      <c r="B50" s="445" t="s">
        <v>491</v>
      </c>
      <c r="C50" s="596">
        <v>3.6</v>
      </c>
      <c r="D50" s="555"/>
      <c r="E50" s="544"/>
      <c r="F50" s="546" t="s">
        <v>450</v>
      </c>
      <c r="G50" s="569">
        <v>79736.91</v>
      </c>
      <c r="H50" s="571">
        <v>59893.36</v>
      </c>
      <c r="I50" s="116">
        <f>G50/H50</f>
        <v>1.3313146899756501</v>
      </c>
    </row>
    <row r="51" spans="1:10" ht="20.25" thickTop="1" thickBot="1" x14ac:dyDescent="0.25">
      <c r="A51" s="556"/>
      <c r="B51" s="447"/>
      <c r="C51" s="591"/>
      <c r="D51" s="555" t="s">
        <v>451</v>
      </c>
      <c r="E51" s="544">
        <v>36</v>
      </c>
      <c r="F51" s="546" t="s">
        <v>490</v>
      </c>
      <c r="G51" s="569">
        <v>79777.25</v>
      </c>
      <c r="H51" s="572"/>
      <c r="I51" s="116">
        <f>G51/H50</f>
        <v>1.3319882203970523</v>
      </c>
    </row>
    <row r="52" spans="1:10" ht="20.25" thickTop="1" thickBot="1" x14ac:dyDescent="0.25">
      <c r="A52" s="557"/>
      <c r="B52" s="447"/>
      <c r="C52" s="591"/>
      <c r="D52" s="555" t="s">
        <v>451</v>
      </c>
      <c r="E52" s="544">
        <v>37</v>
      </c>
      <c r="F52" s="546" t="s">
        <v>492</v>
      </c>
      <c r="G52" s="569">
        <v>79696.56</v>
      </c>
      <c r="H52" s="573"/>
      <c r="I52" s="116">
        <f>G52/H50</f>
        <v>1.3306409925908314</v>
      </c>
    </row>
    <row r="53" spans="1:10" ht="39" thickTop="1" thickBot="1" x14ac:dyDescent="0.25">
      <c r="A53" s="554">
        <v>17</v>
      </c>
      <c r="B53" s="446" t="s">
        <v>493</v>
      </c>
      <c r="C53" s="593">
        <v>3.7</v>
      </c>
      <c r="D53" s="555"/>
      <c r="E53" s="544"/>
      <c r="F53" s="546" t="s">
        <v>494</v>
      </c>
      <c r="G53" s="569">
        <v>95835.34</v>
      </c>
      <c r="H53" s="571">
        <v>57971.32</v>
      </c>
      <c r="I53" s="116">
        <f t="shared" ref="I53:I58" si="4">G53/H53</f>
        <v>1.6531509028947418</v>
      </c>
    </row>
    <row r="54" spans="1:10" ht="39" thickTop="1" thickBot="1" x14ac:dyDescent="0.25">
      <c r="A54" s="556"/>
      <c r="B54" s="447"/>
      <c r="C54" s="594"/>
      <c r="D54" s="555" t="s">
        <v>455</v>
      </c>
      <c r="E54" s="544">
        <v>38</v>
      </c>
      <c r="F54" s="546" t="s">
        <v>548</v>
      </c>
      <c r="G54" s="569">
        <v>98724.98</v>
      </c>
      <c r="H54" s="572"/>
      <c r="I54" s="116">
        <f>G54/H53</f>
        <v>1.7029969302061778</v>
      </c>
    </row>
    <row r="55" spans="1:10" ht="39" thickTop="1" thickBot="1" x14ac:dyDescent="0.25">
      <c r="A55" s="556"/>
      <c r="B55" s="447"/>
      <c r="C55" s="594"/>
      <c r="D55" s="555" t="s">
        <v>495</v>
      </c>
      <c r="E55" s="544">
        <v>39</v>
      </c>
      <c r="F55" s="546" t="s">
        <v>549</v>
      </c>
      <c r="G55" s="569">
        <v>100973.2</v>
      </c>
      <c r="H55" s="572"/>
      <c r="I55" s="116">
        <f>G55/H53</f>
        <v>1.7417785208271952</v>
      </c>
    </row>
    <row r="56" spans="1:10" ht="20.25" thickTop="1" thickBot="1" x14ac:dyDescent="0.25">
      <c r="A56" s="557"/>
      <c r="B56" s="448"/>
      <c r="C56" s="595"/>
      <c r="D56" s="555" t="s">
        <v>455</v>
      </c>
      <c r="E56" s="544">
        <v>40</v>
      </c>
      <c r="F56" s="546" t="s">
        <v>496</v>
      </c>
      <c r="G56" s="569">
        <v>92203.79</v>
      </c>
      <c r="H56" s="573"/>
      <c r="I56" s="116">
        <f>G56/H53</f>
        <v>1.5905069955281335</v>
      </c>
    </row>
    <row r="57" spans="1:10" ht="39" thickTop="1" thickBot="1" x14ac:dyDescent="0.35">
      <c r="A57" s="583">
        <v>18</v>
      </c>
      <c r="B57" s="247" t="s">
        <v>192</v>
      </c>
      <c r="C57" s="391">
        <v>3.4</v>
      </c>
      <c r="D57" s="555" t="s">
        <v>451</v>
      </c>
      <c r="E57" s="544">
        <v>41</v>
      </c>
      <c r="F57" s="546" t="s">
        <v>497</v>
      </c>
      <c r="G57" s="62">
        <v>84519.91</v>
      </c>
      <c r="H57" s="122">
        <v>58225.49</v>
      </c>
      <c r="I57" s="116">
        <f t="shared" si="4"/>
        <v>1.4515963712800013</v>
      </c>
      <c r="J57" s="117"/>
    </row>
    <row r="58" spans="1:10" ht="39" thickTop="1" thickBot="1" x14ac:dyDescent="0.25">
      <c r="A58" s="581">
        <v>19</v>
      </c>
      <c r="B58" s="446" t="s">
        <v>194</v>
      </c>
      <c r="C58" s="590">
        <v>3.5</v>
      </c>
      <c r="D58" s="588"/>
      <c r="E58" s="544"/>
      <c r="F58" s="215" t="s">
        <v>450</v>
      </c>
      <c r="G58" s="62">
        <v>109043.68</v>
      </c>
      <c r="H58" s="138">
        <v>61162.89</v>
      </c>
      <c r="I58" s="40">
        <f t="shared" si="4"/>
        <v>1.7828405426885485</v>
      </c>
    </row>
    <row r="59" spans="1:10" ht="20.25" thickTop="1" thickBot="1" x14ac:dyDescent="0.25">
      <c r="A59" s="582"/>
      <c r="B59" s="447"/>
      <c r="C59" s="591"/>
      <c r="D59" s="588" t="s">
        <v>451</v>
      </c>
      <c r="E59" s="544">
        <v>42</v>
      </c>
      <c r="F59" s="546" t="s">
        <v>498</v>
      </c>
      <c r="G59" s="62">
        <v>116145.98</v>
      </c>
      <c r="H59" s="139"/>
      <c r="I59" s="40">
        <f>G59/H58</f>
        <v>1.8989616089102395</v>
      </c>
    </row>
    <row r="60" spans="1:10" ht="20.25" thickTop="1" thickBot="1" x14ac:dyDescent="0.25">
      <c r="A60" s="582"/>
      <c r="B60" s="448"/>
      <c r="C60" s="592"/>
      <c r="D60" s="588" t="s">
        <v>451</v>
      </c>
      <c r="E60" s="544">
        <v>43</v>
      </c>
      <c r="F60" s="546" t="s">
        <v>499</v>
      </c>
      <c r="G60" s="62">
        <v>89825.7</v>
      </c>
      <c r="H60" s="139"/>
      <c r="I60" s="40">
        <f>G60/H58</f>
        <v>1.4686307334398359</v>
      </c>
    </row>
    <row r="61" spans="1:10" ht="20.25" thickTop="1" thickBot="1" x14ac:dyDescent="0.25">
      <c r="A61" s="580">
        <v>20</v>
      </c>
      <c r="B61" s="247" t="s">
        <v>196</v>
      </c>
      <c r="C61" s="589">
        <v>4.3</v>
      </c>
      <c r="D61" s="546" t="s">
        <v>451</v>
      </c>
      <c r="E61" s="544">
        <v>44</v>
      </c>
      <c r="F61" s="546" t="s">
        <v>500</v>
      </c>
      <c r="G61" s="62">
        <v>72865.08</v>
      </c>
      <c r="H61" s="83">
        <v>48459.47</v>
      </c>
      <c r="I61" s="40">
        <f t="shared" ref="I61:I62" si="5">G61/H61</f>
        <v>1.5036293215753289</v>
      </c>
    </row>
    <row r="62" spans="1:10" ht="39" thickTop="1" thickBot="1" x14ac:dyDescent="0.25">
      <c r="A62" s="579">
        <v>21</v>
      </c>
      <c r="B62" s="585" t="s">
        <v>198</v>
      </c>
      <c r="C62" s="584" t="s">
        <v>199</v>
      </c>
      <c r="D62" s="546"/>
      <c r="E62" s="544"/>
      <c r="F62" s="546" t="s">
        <v>450</v>
      </c>
      <c r="G62" s="205">
        <v>89483.99</v>
      </c>
      <c r="H62" s="607">
        <v>59900.5</v>
      </c>
      <c r="I62" s="181">
        <f t="shared" si="5"/>
        <v>1.4938771796562633</v>
      </c>
    </row>
    <row r="63" spans="1:10" ht="39" thickTop="1" thickBot="1" x14ac:dyDescent="0.25">
      <c r="A63" s="579"/>
      <c r="B63" s="586"/>
      <c r="C63" s="584"/>
      <c r="D63" s="546" t="s">
        <v>501</v>
      </c>
      <c r="E63" s="544">
        <v>45</v>
      </c>
      <c r="F63" s="546" t="s">
        <v>502</v>
      </c>
      <c r="G63" s="205">
        <v>80520.600000000006</v>
      </c>
      <c r="H63" s="607"/>
      <c r="I63" s="181">
        <f>G63/H62</f>
        <v>1.3442391966678076</v>
      </c>
    </row>
    <row r="64" spans="1:10" ht="39" thickTop="1" thickBot="1" x14ac:dyDescent="0.25">
      <c r="A64" s="579"/>
      <c r="B64" s="586"/>
      <c r="C64" s="584"/>
      <c r="D64" s="546" t="s">
        <v>451</v>
      </c>
      <c r="E64" s="544">
        <v>46</v>
      </c>
      <c r="F64" s="546" t="s">
        <v>503</v>
      </c>
      <c r="G64" s="608">
        <v>65525.5</v>
      </c>
      <c r="H64" s="607"/>
      <c r="I64" s="181">
        <f>G64/H62</f>
        <v>1.0939057269972705</v>
      </c>
    </row>
    <row r="65" spans="1:9" ht="20.25" thickTop="1" thickBot="1" x14ac:dyDescent="0.25">
      <c r="A65" s="579"/>
      <c r="B65" s="587"/>
      <c r="C65" s="584"/>
      <c r="D65" s="546" t="s">
        <v>451</v>
      </c>
      <c r="E65" s="544">
        <v>47</v>
      </c>
      <c r="F65" s="546" t="s">
        <v>504</v>
      </c>
      <c r="G65" s="205">
        <v>88653.119999999995</v>
      </c>
      <c r="H65" s="607"/>
      <c r="I65" s="181">
        <f>G65/H62</f>
        <v>1.4800063438535571</v>
      </c>
    </row>
    <row r="66" spans="1:9" ht="20.25" thickTop="1" thickBot="1" x14ac:dyDescent="0.25">
      <c r="A66" s="544">
        <v>22</v>
      </c>
      <c r="B66" s="199" t="s">
        <v>332</v>
      </c>
      <c r="C66" s="559">
        <v>2.7</v>
      </c>
      <c r="D66" s="546" t="s">
        <v>451</v>
      </c>
      <c r="E66" s="544"/>
      <c r="F66" s="175" t="s">
        <v>333</v>
      </c>
      <c r="G66" s="205"/>
      <c r="H66" s="187"/>
      <c r="I66" s="181">
        <v>0</v>
      </c>
    </row>
    <row r="67" spans="1:9" ht="39" thickTop="1" thickBot="1" x14ac:dyDescent="0.25">
      <c r="A67" s="547">
        <v>23</v>
      </c>
      <c r="B67" s="177" t="s">
        <v>203</v>
      </c>
      <c r="C67" s="597">
        <v>3.8</v>
      </c>
      <c r="D67" s="598"/>
      <c r="E67" s="544"/>
      <c r="F67" s="215" t="s">
        <v>450</v>
      </c>
      <c r="G67" s="205">
        <v>101765.44</v>
      </c>
      <c r="H67" s="607">
        <v>60740.58</v>
      </c>
      <c r="I67" s="181">
        <f>G67/H67</f>
        <v>1.6754110678561185</v>
      </c>
    </row>
    <row r="68" spans="1:9" thickTop="1" thickBot="1" x14ac:dyDescent="0.25">
      <c r="A68" s="547"/>
      <c r="B68" s="177"/>
      <c r="C68" s="597"/>
      <c r="D68" s="598" t="s">
        <v>451</v>
      </c>
      <c r="E68" s="544">
        <v>48</v>
      </c>
      <c r="F68" s="175" t="s">
        <v>505</v>
      </c>
      <c r="G68" s="205">
        <v>124373.9</v>
      </c>
      <c r="H68" s="607"/>
      <c r="I68" s="181">
        <v>2.0499999999999998</v>
      </c>
    </row>
    <row r="69" spans="1:9" thickTop="1" thickBot="1" x14ac:dyDescent="0.25">
      <c r="A69" s="547"/>
      <c r="B69" s="177"/>
      <c r="C69" s="597"/>
      <c r="D69" s="598" t="s">
        <v>451</v>
      </c>
      <c r="E69" s="544">
        <v>49</v>
      </c>
      <c r="F69" s="546" t="s">
        <v>506</v>
      </c>
      <c r="G69" s="205">
        <v>86849.89</v>
      </c>
      <c r="H69" s="607"/>
      <c r="I69" s="181">
        <f>G69/H67</f>
        <v>1.4298495338701078</v>
      </c>
    </row>
    <row r="70" spans="1:9" thickTop="1" thickBot="1" x14ac:dyDescent="0.25">
      <c r="A70" s="547"/>
      <c r="B70" s="177"/>
      <c r="C70" s="597"/>
      <c r="D70" s="598" t="s">
        <v>451</v>
      </c>
      <c r="E70" s="544">
        <v>50</v>
      </c>
      <c r="F70" s="546" t="s">
        <v>507</v>
      </c>
      <c r="G70" s="205">
        <v>104298.06</v>
      </c>
      <c r="H70" s="607"/>
      <c r="I70" s="181">
        <f>G70/H67</f>
        <v>1.7171067513678664</v>
      </c>
    </row>
    <row r="71" spans="1:9" ht="37.5" thickTop="1" thickBot="1" x14ac:dyDescent="0.25">
      <c r="A71" s="547">
        <v>24</v>
      </c>
      <c r="B71" s="177" t="s">
        <v>205</v>
      </c>
      <c r="C71" s="597">
        <v>3.8</v>
      </c>
      <c r="D71" s="598"/>
      <c r="E71" s="544"/>
      <c r="F71" s="546" t="s">
        <v>450</v>
      </c>
      <c r="G71" s="205">
        <v>87184.07</v>
      </c>
      <c r="H71" s="607">
        <v>57878.73</v>
      </c>
      <c r="I71" s="181">
        <f>G71/H71</f>
        <v>1.506323134595386</v>
      </c>
    </row>
    <row r="72" spans="1:9" ht="37.5" thickTop="1" thickBot="1" x14ac:dyDescent="0.25">
      <c r="A72" s="547"/>
      <c r="B72" s="177"/>
      <c r="C72" s="597"/>
      <c r="D72" s="598" t="s">
        <v>451</v>
      </c>
      <c r="E72" s="544">
        <v>51</v>
      </c>
      <c r="F72" s="546" t="s">
        <v>508</v>
      </c>
      <c r="G72" s="205">
        <v>97267.25</v>
      </c>
      <c r="H72" s="607"/>
      <c r="I72" s="181">
        <f>G72/H71</f>
        <v>1.6805353192787746</v>
      </c>
    </row>
    <row r="73" spans="1:9" thickTop="1" thickBot="1" x14ac:dyDescent="0.25">
      <c r="A73" s="547"/>
      <c r="B73" s="177"/>
      <c r="C73" s="597"/>
      <c r="D73" s="598" t="s">
        <v>455</v>
      </c>
      <c r="E73" s="544">
        <v>52</v>
      </c>
      <c r="F73" s="546" t="s">
        <v>509</v>
      </c>
      <c r="G73" s="205">
        <v>91782.399999999994</v>
      </c>
      <c r="H73" s="607"/>
      <c r="I73" s="181">
        <f>G73/H71</f>
        <v>1.585770800430486</v>
      </c>
    </row>
    <row r="74" spans="1:9" ht="37.5" thickTop="1" thickBot="1" x14ac:dyDescent="0.25">
      <c r="A74" s="547"/>
      <c r="B74" s="177"/>
      <c r="C74" s="597"/>
      <c r="D74" s="598" t="s">
        <v>451</v>
      </c>
      <c r="E74" s="544">
        <v>53</v>
      </c>
      <c r="F74" s="546" t="s">
        <v>510</v>
      </c>
      <c r="G74" s="205">
        <v>75916.039999999994</v>
      </c>
      <c r="H74" s="607"/>
      <c r="I74" s="181">
        <f>G74/H71</f>
        <v>1.3116396990742538</v>
      </c>
    </row>
    <row r="75" spans="1:9" ht="37.5" thickTop="1" thickBot="1" x14ac:dyDescent="0.25">
      <c r="A75" s="547">
        <v>25</v>
      </c>
      <c r="B75" s="177" t="s">
        <v>207</v>
      </c>
      <c r="C75" s="597">
        <v>4</v>
      </c>
      <c r="D75" s="598"/>
      <c r="E75" s="544"/>
      <c r="F75" s="546" t="s">
        <v>450</v>
      </c>
      <c r="G75" s="205">
        <f>(G76+G77+G78)/3</f>
        <v>101134.26666666666</v>
      </c>
      <c r="H75" s="609">
        <v>63204.24</v>
      </c>
      <c r="I75" s="181">
        <f>G75/H75</f>
        <v>1.6001183886819408</v>
      </c>
    </row>
    <row r="76" spans="1:9" ht="37.5" thickTop="1" thickBot="1" x14ac:dyDescent="0.25">
      <c r="A76" s="547"/>
      <c r="B76" s="177"/>
      <c r="C76" s="597"/>
      <c r="D76" s="598" t="s">
        <v>451</v>
      </c>
      <c r="E76" s="544">
        <v>54</v>
      </c>
      <c r="F76" s="546" t="s">
        <v>511</v>
      </c>
      <c r="G76" s="205">
        <v>125587.55</v>
      </c>
      <c r="H76" s="610"/>
      <c r="I76" s="181">
        <f>G76/H75</f>
        <v>1.9870114726480377</v>
      </c>
    </row>
    <row r="77" spans="1:9" thickTop="1" thickBot="1" x14ac:dyDescent="0.25">
      <c r="A77" s="547"/>
      <c r="B77" s="177"/>
      <c r="C77" s="597"/>
      <c r="D77" s="598" t="s">
        <v>451</v>
      </c>
      <c r="E77" s="544">
        <v>55</v>
      </c>
      <c r="F77" s="546" t="s">
        <v>512</v>
      </c>
      <c r="G77" s="205">
        <v>84064.33</v>
      </c>
      <c r="H77" s="610"/>
      <c r="I77" s="181">
        <f>G77/H75</f>
        <v>1.3300425730931975</v>
      </c>
    </row>
    <row r="78" spans="1:9" thickTop="1" thickBot="1" x14ac:dyDescent="0.25">
      <c r="A78" s="547"/>
      <c r="B78" s="177"/>
      <c r="C78" s="597"/>
      <c r="D78" s="598" t="s">
        <v>451</v>
      </c>
      <c r="E78" s="544">
        <v>56</v>
      </c>
      <c r="F78" s="546" t="s">
        <v>513</v>
      </c>
      <c r="G78" s="205">
        <v>93750.92</v>
      </c>
      <c r="H78" s="611"/>
      <c r="I78" s="181">
        <f>G78/H75</f>
        <v>1.4833011203045872</v>
      </c>
    </row>
    <row r="79" spans="1:9" ht="37.5" thickTop="1" thickBot="1" x14ac:dyDescent="0.25">
      <c r="A79" s="549">
        <v>26</v>
      </c>
      <c r="B79" s="192" t="s">
        <v>209</v>
      </c>
      <c r="C79" s="599">
        <v>4.4000000000000004</v>
      </c>
      <c r="D79" s="598"/>
      <c r="E79" s="544"/>
      <c r="F79" s="215" t="s">
        <v>450</v>
      </c>
      <c r="G79" s="205">
        <v>54828.39</v>
      </c>
      <c r="H79" s="609">
        <v>55206.9</v>
      </c>
      <c r="I79" s="181">
        <f>G79/H79</f>
        <v>0.99314379180863255</v>
      </c>
    </row>
    <row r="80" spans="1:9" ht="37.5" thickTop="1" thickBot="1" x14ac:dyDescent="0.25">
      <c r="A80" s="550"/>
      <c r="B80" s="193"/>
      <c r="C80" s="600"/>
      <c r="D80" s="598" t="s">
        <v>451</v>
      </c>
      <c r="E80" s="544">
        <v>57</v>
      </c>
      <c r="F80" s="546" t="s">
        <v>514</v>
      </c>
      <c r="G80" s="205">
        <v>55696.09</v>
      </c>
      <c r="H80" s="610"/>
      <c r="I80" s="181">
        <v>1.01</v>
      </c>
    </row>
    <row r="81" spans="1:52" ht="37.5" thickTop="1" thickBot="1" x14ac:dyDescent="0.25">
      <c r="A81" s="550"/>
      <c r="B81" s="193"/>
      <c r="C81" s="600"/>
      <c r="D81" s="598" t="s">
        <v>455</v>
      </c>
      <c r="E81" s="544">
        <v>58</v>
      </c>
      <c r="F81" s="546" t="s">
        <v>515</v>
      </c>
      <c r="G81" s="205">
        <v>2729.97</v>
      </c>
      <c r="H81" s="610"/>
      <c r="I81" s="181">
        <f>G81/H79</f>
        <v>4.9449797036240029E-2</v>
      </c>
    </row>
    <row r="82" spans="1:52" thickTop="1" thickBot="1" x14ac:dyDescent="0.25">
      <c r="A82" s="550"/>
      <c r="B82" s="193"/>
      <c r="C82" s="600"/>
      <c r="D82" s="598" t="s">
        <v>455</v>
      </c>
      <c r="E82" s="544">
        <v>59</v>
      </c>
      <c r="F82" s="546" t="s">
        <v>516</v>
      </c>
      <c r="G82" s="205">
        <v>79710.42</v>
      </c>
      <c r="H82" s="610"/>
      <c r="I82" s="181">
        <f>G82/H79</f>
        <v>1.4438488667177471</v>
      </c>
    </row>
    <row r="83" spans="1:52" ht="37.5" thickTop="1" thickBot="1" x14ac:dyDescent="0.25">
      <c r="A83" s="552"/>
      <c r="B83" s="195"/>
      <c r="C83" s="601"/>
      <c r="D83" s="598" t="s">
        <v>455</v>
      </c>
      <c r="E83" s="544">
        <v>60</v>
      </c>
      <c r="F83" s="546" t="s">
        <v>517</v>
      </c>
      <c r="G83" s="205">
        <v>81177.070000000007</v>
      </c>
      <c r="H83" s="611"/>
      <c r="I83" s="181">
        <v>1.47</v>
      </c>
    </row>
    <row r="84" spans="1:52" ht="37.5" thickTop="1" thickBot="1" x14ac:dyDescent="0.25">
      <c r="A84" s="547">
        <v>27</v>
      </c>
      <c r="B84" s="177" t="s">
        <v>212</v>
      </c>
      <c r="C84" s="597">
        <v>3.7</v>
      </c>
      <c r="D84" s="598"/>
      <c r="E84" s="544"/>
      <c r="F84" s="215" t="s">
        <v>450</v>
      </c>
      <c r="G84" s="205">
        <v>84599.97</v>
      </c>
      <c r="H84" s="607">
        <v>49497.99</v>
      </c>
      <c r="I84" s="181">
        <v>1.71</v>
      </c>
    </row>
    <row r="85" spans="1:52" thickTop="1" thickBot="1" x14ac:dyDescent="0.25">
      <c r="A85" s="547"/>
      <c r="B85" s="177"/>
      <c r="C85" s="597"/>
      <c r="D85" s="598" t="s">
        <v>451</v>
      </c>
      <c r="E85" s="544">
        <v>61</v>
      </c>
      <c r="F85" s="546" t="s">
        <v>518</v>
      </c>
      <c r="G85" s="205">
        <v>85332.479999999996</v>
      </c>
      <c r="H85" s="607"/>
      <c r="I85" s="181">
        <f>G85/H84</f>
        <v>1.7239584880113314</v>
      </c>
    </row>
    <row r="86" spans="1:52" thickTop="1" thickBot="1" x14ac:dyDescent="0.25">
      <c r="A86" s="547"/>
      <c r="B86" s="177"/>
      <c r="C86" s="597"/>
      <c r="D86" s="598" t="s">
        <v>451</v>
      </c>
      <c r="E86" s="544">
        <v>62</v>
      </c>
      <c r="F86" s="546" t="s">
        <v>519</v>
      </c>
      <c r="G86" s="205">
        <v>83867.45</v>
      </c>
      <c r="H86" s="607"/>
      <c r="I86" s="181">
        <f>G86/H84</f>
        <v>1.6943607205060247</v>
      </c>
    </row>
    <row r="87" spans="1:52" ht="37.5" thickTop="1" thickBot="1" x14ac:dyDescent="0.25">
      <c r="A87" s="544">
        <v>28</v>
      </c>
      <c r="B87" s="175" t="s">
        <v>215</v>
      </c>
      <c r="C87" s="602">
        <v>2.7</v>
      </c>
      <c r="D87" s="598" t="s">
        <v>451</v>
      </c>
      <c r="E87" s="544">
        <v>63</v>
      </c>
      <c r="F87" s="546" t="s">
        <v>520</v>
      </c>
      <c r="G87" s="205">
        <v>98849.919999999998</v>
      </c>
      <c r="H87" s="187">
        <v>56225.35</v>
      </c>
      <c r="I87" s="181">
        <f>G87/H87</f>
        <v>1.7581023506300983</v>
      </c>
    </row>
    <row r="88" spans="1:52" s="34" customFormat="1" thickTop="1" thickBot="1" x14ac:dyDescent="0.25">
      <c r="A88" s="35"/>
      <c r="B88" s="118" t="s">
        <v>70</v>
      </c>
      <c r="C88" s="603">
        <f>AVERAGE(C3:C87)</f>
        <v>3.5846153846153848</v>
      </c>
      <c r="D88" s="604"/>
      <c r="E88" s="35"/>
      <c r="F88" s="37"/>
      <c r="G88" s="612">
        <f>AVERAGE(G3:G87)</f>
        <v>91902.783739837425</v>
      </c>
      <c r="H88" s="612">
        <f>AVERAGE(H3:H87)</f>
        <v>58001.327096774206</v>
      </c>
      <c r="I88" s="613" t="e">
        <v>#N/A</v>
      </c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</row>
    <row r="89" spans="1:52" s="34" customFormat="1" thickTop="1" thickBot="1" x14ac:dyDescent="0.25">
      <c r="A89" s="8">
        <v>29</v>
      </c>
      <c r="B89" s="174" t="s">
        <v>218</v>
      </c>
      <c r="C89" s="605">
        <v>3.2</v>
      </c>
      <c r="D89" s="606" t="s">
        <v>451</v>
      </c>
      <c r="E89" s="544">
        <v>64</v>
      </c>
      <c r="F89" s="546" t="s">
        <v>521</v>
      </c>
      <c r="G89" s="205">
        <v>99050.65</v>
      </c>
      <c r="H89" s="178">
        <v>54079.31</v>
      </c>
      <c r="I89" s="171">
        <f>G89/H89</f>
        <v>1.8315812461364613</v>
      </c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</row>
    <row r="90" spans="1:52" ht="37.5" thickTop="1" thickBot="1" x14ac:dyDescent="0.25">
      <c r="A90" s="8">
        <v>30</v>
      </c>
      <c r="B90" s="174" t="s">
        <v>341</v>
      </c>
      <c r="C90" s="605">
        <v>3.4</v>
      </c>
      <c r="D90" s="598" t="s">
        <v>451</v>
      </c>
      <c r="E90" s="560">
        <v>65</v>
      </c>
      <c r="F90" s="546" t="s">
        <v>522</v>
      </c>
      <c r="G90" s="205">
        <v>62460.9</v>
      </c>
      <c r="H90" s="178">
        <v>51486.54</v>
      </c>
      <c r="I90" s="171">
        <f t="shared" ref="I90:I102" si="6">G90/H90</f>
        <v>1.2131500776707855</v>
      </c>
    </row>
    <row r="91" spans="1:52" ht="37.5" thickTop="1" thickBot="1" x14ac:dyDescent="0.25">
      <c r="A91" s="165">
        <v>31</v>
      </c>
      <c r="B91" s="177" t="s">
        <v>223</v>
      </c>
      <c r="C91" s="597">
        <v>3.6</v>
      </c>
      <c r="D91" s="598"/>
      <c r="E91" s="560"/>
      <c r="F91" s="546" t="s">
        <v>523</v>
      </c>
      <c r="G91" s="205">
        <f>(88514.18+83188.63+76963.39)/3</f>
        <v>82888.733333333337</v>
      </c>
      <c r="H91" s="574">
        <v>50793.45</v>
      </c>
      <c r="I91" s="171">
        <f t="shared" si="6"/>
        <v>1.6318783885192547</v>
      </c>
    </row>
    <row r="92" spans="1:52" thickTop="1" thickBot="1" x14ac:dyDescent="0.25">
      <c r="A92" s="165"/>
      <c r="B92" s="177"/>
      <c r="C92" s="597"/>
      <c r="D92" s="598" t="s">
        <v>451</v>
      </c>
      <c r="E92" s="560">
        <v>66</v>
      </c>
      <c r="F92" s="546" t="s">
        <v>524</v>
      </c>
      <c r="G92" s="205">
        <v>83188.63</v>
      </c>
      <c r="H92" s="574"/>
      <c r="I92" s="171">
        <f>G92/H91</f>
        <v>1.6377826274844494</v>
      </c>
    </row>
    <row r="93" spans="1:52" s="41" customFormat="1" thickTop="1" thickBot="1" x14ac:dyDescent="0.25">
      <c r="A93" s="165"/>
      <c r="B93" s="177"/>
      <c r="C93" s="597"/>
      <c r="D93" s="598" t="s">
        <v>525</v>
      </c>
      <c r="E93" s="544">
        <v>67</v>
      </c>
      <c r="F93" s="175" t="s">
        <v>526</v>
      </c>
      <c r="G93" s="205">
        <v>88514.18</v>
      </c>
      <c r="H93" s="574"/>
      <c r="I93" s="171">
        <f>G93/H91</f>
        <v>1.7426298075834581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 s="41" customFormat="1" thickTop="1" thickBot="1" x14ac:dyDescent="0.25">
      <c r="A94" s="165"/>
      <c r="B94" s="177"/>
      <c r="C94" s="597"/>
      <c r="D94" s="598" t="s">
        <v>527</v>
      </c>
      <c r="E94" s="544">
        <v>68</v>
      </c>
      <c r="F94" s="175" t="s">
        <v>528</v>
      </c>
      <c r="G94" s="205">
        <v>76963.39</v>
      </c>
      <c r="H94" s="574"/>
      <c r="I94" s="171">
        <f>G94/H91</f>
        <v>1.5152227304898565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thickTop="1" thickBot="1" x14ac:dyDescent="0.25">
      <c r="A95" s="166">
        <v>32</v>
      </c>
      <c r="B95" s="193" t="s">
        <v>346</v>
      </c>
      <c r="C95" s="357">
        <v>3.3</v>
      </c>
      <c r="D95" s="546" t="s">
        <v>389</v>
      </c>
      <c r="E95" s="560"/>
      <c r="F95" s="546" t="s">
        <v>413</v>
      </c>
      <c r="G95" s="205">
        <v>81551.22</v>
      </c>
      <c r="H95" s="575">
        <v>53306.01</v>
      </c>
      <c r="I95" s="171">
        <f>G95/H95</f>
        <v>1.5298691460869047</v>
      </c>
    </row>
    <row r="96" spans="1:52" thickTop="1" thickBot="1" x14ac:dyDescent="0.25">
      <c r="A96" s="166"/>
      <c r="B96" s="193"/>
      <c r="C96" s="357"/>
      <c r="D96" s="546" t="s">
        <v>525</v>
      </c>
      <c r="E96" s="544">
        <v>69</v>
      </c>
      <c r="F96" s="546" t="s">
        <v>529</v>
      </c>
      <c r="G96" s="205">
        <v>83868.399999999994</v>
      </c>
      <c r="H96" s="575"/>
      <c r="I96" s="171">
        <f>G96/H95</f>
        <v>1.5733385410012866</v>
      </c>
    </row>
    <row r="97" spans="1:52" ht="37.5" thickTop="1" thickBot="1" x14ac:dyDescent="0.25">
      <c r="A97" s="166"/>
      <c r="B97" s="193"/>
      <c r="C97" s="357"/>
      <c r="D97" s="546" t="s">
        <v>530</v>
      </c>
      <c r="E97" s="544">
        <v>70</v>
      </c>
      <c r="F97" s="546" t="s">
        <v>531</v>
      </c>
      <c r="G97" s="205">
        <v>79234.03</v>
      </c>
      <c r="H97" s="575"/>
      <c r="I97" s="171">
        <f>G97/H95</f>
        <v>1.4863995635764147</v>
      </c>
    </row>
    <row r="98" spans="1:52" thickTop="1" thickBot="1" x14ac:dyDescent="0.25">
      <c r="A98" s="8">
        <v>33</v>
      </c>
      <c r="B98" s="174" t="s">
        <v>228</v>
      </c>
      <c r="C98" s="561">
        <v>3.3</v>
      </c>
      <c r="D98" s="558" t="s">
        <v>451</v>
      </c>
      <c r="E98" s="544">
        <v>71</v>
      </c>
      <c r="F98" s="546" t="s">
        <v>532</v>
      </c>
      <c r="G98" s="205">
        <v>68774.75</v>
      </c>
      <c r="H98" s="178">
        <v>52190.81</v>
      </c>
      <c r="I98" s="171">
        <f t="shared" si="6"/>
        <v>1.3177559420901879</v>
      </c>
    </row>
    <row r="99" spans="1:52" s="71" customFormat="1" thickTop="1" thickBot="1" x14ac:dyDescent="0.25">
      <c r="A99" s="165">
        <v>34</v>
      </c>
      <c r="B99" s="177" t="s">
        <v>230</v>
      </c>
      <c r="C99" s="548">
        <v>3.3</v>
      </c>
      <c r="D99" s="546" t="s">
        <v>389</v>
      </c>
      <c r="E99" s="560">
        <v>72</v>
      </c>
      <c r="F99" s="546" t="s">
        <v>413</v>
      </c>
      <c r="G99" s="205">
        <v>72320.98</v>
      </c>
      <c r="H99" s="574">
        <v>49130.52</v>
      </c>
      <c r="I99" s="171">
        <f>G99/H99</f>
        <v>1.4720173936689456</v>
      </c>
    </row>
    <row r="100" spans="1:52" s="71" customFormat="1" thickTop="1" thickBot="1" x14ac:dyDescent="0.25">
      <c r="A100" s="165"/>
      <c r="B100" s="177"/>
      <c r="C100" s="548"/>
      <c r="D100" s="546" t="s">
        <v>451</v>
      </c>
      <c r="E100" s="544">
        <v>73</v>
      </c>
      <c r="F100" s="546" t="s">
        <v>533</v>
      </c>
      <c r="G100" s="205">
        <v>74351.600000000006</v>
      </c>
      <c r="H100" s="574"/>
      <c r="I100" s="171">
        <f>G100/H99</f>
        <v>1.5133485255193719</v>
      </c>
    </row>
    <row r="101" spans="1:52" s="71" customFormat="1" ht="39" thickTop="1" thickBot="1" x14ac:dyDescent="0.25">
      <c r="A101" s="165"/>
      <c r="B101" s="177"/>
      <c r="C101" s="548"/>
      <c r="D101" s="546" t="s">
        <v>534</v>
      </c>
      <c r="E101" s="544">
        <v>74</v>
      </c>
      <c r="F101" s="546" t="s">
        <v>535</v>
      </c>
      <c r="G101" s="205">
        <v>70064.740000000005</v>
      </c>
      <c r="H101" s="574"/>
      <c r="I101" s="171">
        <f>G101/H99</f>
        <v>1.4260940042971255</v>
      </c>
    </row>
    <row r="102" spans="1:52" ht="20.25" thickTop="1" thickBot="1" x14ac:dyDescent="0.25">
      <c r="A102" s="129"/>
      <c r="B102" s="188" t="s">
        <v>234</v>
      </c>
      <c r="C102" s="545">
        <v>2.9</v>
      </c>
      <c r="D102" s="546" t="s">
        <v>451</v>
      </c>
      <c r="E102" s="544">
        <v>75</v>
      </c>
      <c r="F102" s="546" t="s">
        <v>536</v>
      </c>
      <c r="G102" s="205">
        <v>63024.52</v>
      </c>
      <c r="H102" s="187">
        <v>53032.88</v>
      </c>
      <c r="I102" s="171">
        <f t="shared" si="6"/>
        <v>1.1884046274688458</v>
      </c>
    </row>
    <row r="103" spans="1:52" s="42" customFormat="1" ht="20.25" thickTop="1" thickBot="1" x14ac:dyDescent="0.25">
      <c r="A103" s="44"/>
      <c r="B103" s="43" t="s">
        <v>86</v>
      </c>
      <c r="C103" s="36">
        <f>AVERAGE(C89:C102)</f>
        <v>3.2857142857142856</v>
      </c>
      <c r="D103" s="45"/>
      <c r="E103" s="44"/>
      <c r="F103" s="45"/>
      <c r="G103" s="69">
        <f>AVERAGE(G89:G102)</f>
        <v>77589.765952380956</v>
      </c>
      <c r="H103" s="69">
        <f>AVERAGE(H89:H102)</f>
        <v>52002.788571428573</v>
      </c>
      <c r="I103" s="38">
        <f>AVERAGE(I89:I102)</f>
        <v>1.5056766158280961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220" spans="1:53" s="56" customFormat="1" ht="20.25" x14ac:dyDescent="0.2">
      <c r="A220" s="5"/>
      <c r="B220" s="1"/>
      <c r="C220" s="112"/>
      <c r="D220" s="1"/>
      <c r="E220" s="5"/>
      <c r="F220" s="1"/>
      <c r="G220" s="185"/>
      <c r="H220" s="185"/>
      <c r="I220" s="6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</row>
    <row r="221" spans="1:53" s="56" customFormat="1" ht="20.25" x14ac:dyDescent="0.2">
      <c r="A221" s="5"/>
      <c r="B221" s="1"/>
      <c r="C221" s="112"/>
      <c r="D221" s="1"/>
      <c r="E221" s="5"/>
      <c r="F221" s="1"/>
      <c r="G221" s="185"/>
      <c r="H221" s="185"/>
      <c r="I221" s="6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</row>
    <row r="222" spans="1:53" s="56" customFormat="1" ht="20.25" x14ac:dyDescent="0.2">
      <c r="A222" s="5"/>
      <c r="B222" s="1"/>
      <c r="C222" s="112"/>
      <c r="D222" s="1"/>
      <c r="E222" s="5"/>
      <c r="F222" s="1"/>
      <c r="G222" s="185"/>
      <c r="H222" s="185"/>
      <c r="I222" s="6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</row>
    <row r="223" spans="1:53" s="56" customFormat="1" ht="20.25" x14ac:dyDescent="0.2">
      <c r="A223" s="5"/>
      <c r="B223" s="1"/>
      <c r="C223" s="112"/>
      <c r="D223" s="1"/>
      <c r="E223" s="5"/>
      <c r="F223" s="1"/>
      <c r="G223" s="185"/>
      <c r="H223" s="185"/>
      <c r="I223" s="6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</row>
    <row r="224" spans="1:53" s="56" customFormat="1" ht="20.25" x14ac:dyDescent="0.2">
      <c r="A224" s="5"/>
      <c r="B224" s="1"/>
      <c r="C224" s="112"/>
      <c r="D224" s="1"/>
      <c r="E224" s="5"/>
      <c r="F224" s="1"/>
      <c r="G224" s="185"/>
      <c r="H224" s="185"/>
      <c r="I224" s="6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</row>
    <row r="225" spans="1:53" s="56" customFormat="1" ht="20.25" x14ac:dyDescent="0.2">
      <c r="A225" s="5"/>
      <c r="B225" s="1"/>
      <c r="C225" s="112"/>
      <c r="D225" s="1"/>
      <c r="E225" s="5"/>
      <c r="F225" s="1"/>
      <c r="G225" s="185"/>
      <c r="H225" s="185"/>
      <c r="I225" s="6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</row>
    <row r="226" spans="1:53" s="56" customFormat="1" ht="20.25" x14ac:dyDescent="0.2">
      <c r="A226" s="5"/>
      <c r="B226" s="1"/>
      <c r="C226" s="112"/>
      <c r="D226" s="1"/>
      <c r="E226" s="5"/>
      <c r="F226" s="1"/>
      <c r="G226" s="185"/>
      <c r="H226" s="185"/>
      <c r="I226" s="6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</row>
    <row r="227" spans="1:53" s="56" customFormat="1" ht="20.25" x14ac:dyDescent="0.2">
      <c r="A227" s="5"/>
      <c r="B227" s="1"/>
      <c r="C227" s="112"/>
      <c r="D227" s="1"/>
      <c r="E227" s="5"/>
      <c r="F227" s="1"/>
      <c r="G227" s="185"/>
      <c r="H227" s="185"/>
      <c r="I227" s="6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</row>
    <row r="228" spans="1:53" s="56" customFormat="1" ht="20.25" x14ac:dyDescent="0.2">
      <c r="A228" s="5"/>
      <c r="B228" s="1"/>
      <c r="C228" s="112"/>
      <c r="D228" s="1"/>
      <c r="E228" s="5"/>
      <c r="F228" s="1"/>
      <c r="G228" s="185"/>
      <c r="H228" s="185"/>
      <c r="I228" s="6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</row>
    <row r="229" spans="1:53" s="56" customFormat="1" ht="20.25" x14ac:dyDescent="0.2">
      <c r="A229" s="5"/>
      <c r="B229" s="1"/>
      <c r="C229" s="112"/>
      <c r="D229" s="1"/>
      <c r="E229" s="5"/>
      <c r="F229" s="1"/>
      <c r="G229" s="185"/>
      <c r="H229" s="185"/>
      <c r="I229" s="6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</row>
    <row r="230" spans="1:53" s="56" customFormat="1" ht="20.25" x14ac:dyDescent="0.2">
      <c r="A230" s="5"/>
      <c r="B230" s="1"/>
      <c r="C230" s="112"/>
      <c r="D230" s="1"/>
      <c r="E230" s="5"/>
      <c r="F230" s="1"/>
      <c r="G230" s="185"/>
      <c r="H230" s="185"/>
      <c r="I230" s="6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</row>
    <row r="231" spans="1:53" s="56" customFormat="1" ht="20.25" x14ac:dyDescent="0.2">
      <c r="A231" s="5"/>
      <c r="B231" s="1"/>
      <c r="C231" s="112"/>
      <c r="D231" s="1"/>
      <c r="E231" s="5"/>
      <c r="F231" s="1"/>
      <c r="G231" s="185"/>
      <c r="H231" s="185"/>
      <c r="I231" s="6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</row>
    <row r="232" spans="1:53" s="56" customFormat="1" ht="20.25" x14ac:dyDescent="0.2">
      <c r="A232" s="5"/>
      <c r="B232" s="1"/>
      <c r="C232" s="112"/>
      <c r="D232" s="1"/>
      <c r="E232" s="5"/>
      <c r="F232" s="1"/>
      <c r="G232" s="185"/>
      <c r="H232" s="185"/>
      <c r="I232" s="6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</row>
    <row r="233" spans="1:53" s="56" customFormat="1" ht="20.25" x14ac:dyDescent="0.2">
      <c r="A233" s="5"/>
      <c r="B233" s="1"/>
      <c r="C233" s="112"/>
      <c r="D233" s="1"/>
      <c r="E233" s="5"/>
      <c r="F233" s="1"/>
      <c r="G233" s="185"/>
      <c r="H233" s="185"/>
      <c r="I233" s="6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</row>
    <row r="234" spans="1:53" s="56" customFormat="1" ht="20.25" x14ac:dyDescent="0.2">
      <c r="A234" s="5"/>
      <c r="B234" s="1"/>
      <c r="C234" s="112"/>
      <c r="D234" s="1"/>
      <c r="E234" s="5"/>
      <c r="F234" s="1"/>
      <c r="G234" s="185"/>
      <c r="H234" s="185"/>
      <c r="I234" s="6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</row>
    <row r="235" spans="1:53" s="56" customFormat="1" ht="20.25" x14ac:dyDescent="0.2">
      <c r="A235" s="5"/>
      <c r="B235" s="1"/>
      <c r="C235" s="112"/>
      <c r="D235" s="1"/>
      <c r="E235" s="5"/>
      <c r="F235" s="1"/>
      <c r="G235" s="185"/>
      <c r="H235" s="185"/>
      <c r="I235" s="6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</row>
    <row r="264" spans="1:53" s="57" customFormat="1" ht="20.25" x14ac:dyDescent="0.2">
      <c r="A264" s="5"/>
      <c r="B264" s="1"/>
      <c r="C264" s="112"/>
      <c r="D264" s="1"/>
      <c r="E264" s="5"/>
      <c r="F264" s="1"/>
      <c r="G264" s="185"/>
      <c r="H264" s="185"/>
      <c r="I264" s="6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</row>
    <row r="265" spans="1:53" s="57" customFormat="1" ht="20.25" x14ac:dyDescent="0.2">
      <c r="A265" s="5"/>
      <c r="B265" s="1"/>
      <c r="C265" s="112"/>
      <c r="D265" s="1"/>
      <c r="E265" s="5"/>
      <c r="F265" s="1"/>
      <c r="G265" s="185"/>
      <c r="H265" s="185"/>
      <c r="I265" s="6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</row>
  </sheetData>
  <mergeCells count="104">
    <mergeCell ref="B1:I1"/>
    <mergeCell ref="A4:A6"/>
    <mergeCell ref="B4:B6"/>
    <mergeCell ref="C4:C6"/>
    <mergeCell ref="H4:H6"/>
    <mergeCell ref="A7:A9"/>
    <mergeCell ref="B7:B9"/>
    <mergeCell ref="C7:C9"/>
    <mergeCell ref="H7:H9"/>
    <mergeCell ref="A10:A14"/>
    <mergeCell ref="B10:B14"/>
    <mergeCell ref="C10:C14"/>
    <mergeCell ref="H10:H14"/>
    <mergeCell ref="D12:D14"/>
    <mergeCell ref="E12:E14"/>
    <mergeCell ref="F12:F14"/>
    <mergeCell ref="G12:G14"/>
    <mergeCell ref="I12:I14"/>
    <mergeCell ref="A15:A18"/>
    <mergeCell ref="B15:B18"/>
    <mergeCell ref="C15:C18"/>
    <mergeCell ref="H15:H18"/>
    <mergeCell ref="A19:A21"/>
    <mergeCell ref="B19:B21"/>
    <mergeCell ref="C19:C21"/>
    <mergeCell ref="H19:H21"/>
    <mergeCell ref="A22:A24"/>
    <mergeCell ref="B22:B24"/>
    <mergeCell ref="C22:C24"/>
    <mergeCell ref="A25:A27"/>
    <mergeCell ref="B25:B27"/>
    <mergeCell ref="C25:C27"/>
    <mergeCell ref="A28:A30"/>
    <mergeCell ref="B28:B30"/>
    <mergeCell ref="C28:C30"/>
    <mergeCell ref="H28:H30"/>
    <mergeCell ref="A31:A34"/>
    <mergeCell ref="B31:B34"/>
    <mergeCell ref="C31:C34"/>
    <mergeCell ref="H31:H34"/>
    <mergeCell ref="A35:A38"/>
    <mergeCell ref="B35:B38"/>
    <mergeCell ref="C35:C38"/>
    <mergeCell ref="H35:H38"/>
    <mergeCell ref="A40:A43"/>
    <mergeCell ref="B40:B43"/>
    <mergeCell ref="C40:C43"/>
    <mergeCell ref="H40:H43"/>
    <mergeCell ref="A44:A46"/>
    <mergeCell ref="B44:B46"/>
    <mergeCell ref="C44:C46"/>
    <mergeCell ref="H44:H46"/>
    <mergeCell ref="A47:A49"/>
    <mergeCell ref="B47:B49"/>
    <mergeCell ref="C47:C49"/>
    <mergeCell ref="H47:H49"/>
    <mergeCell ref="A50:A52"/>
    <mergeCell ref="B50:B52"/>
    <mergeCell ref="C50:C52"/>
    <mergeCell ref="H50:H52"/>
    <mergeCell ref="A53:A56"/>
    <mergeCell ref="B53:B56"/>
    <mergeCell ref="C53:C56"/>
    <mergeCell ref="H53:H56"/>
    <mergeCell ref="A58:A60"/>
    <mergeCell ref="B58:B60"/>
    <mergeCell ref="C58:C60"/>
    <mergeCell ref="H58:H60"/>
    <mergeCell ref="A62:A65"/>
    <mergeCell ref="B62:B65"/>
    <mergeCell ref="C62:C65"/>
    <mergeCell ref="H62:H65"/>
    <mergeCell ref="A67:A70"/>
    <mergeCell ref="B67:B70"/>
    <mergeCell ref="C67:C70"/>
    <mergeCell ref="H67:H70"/>
    <mergeCell ref="A71:A74"/>
    <mergeCell ref="B71:B74"/>
    <mergeCell ref="C71:C74"/>
    <mergeCell ref="H71:H74"/>
    <mergeCell ref="A75:A78"/>
    <mergeCell ref="B75:B78"/>
    <mergeCell ref="C75:C78"/>
    <mergeCell ref="H75:H78"/>
    <mergeCell ref="A79:A83"/>
    <mergeCell ref="B79:B83"/>
    <mergeCell ref="C79:C83"/>
    <mergeCell ref="H79:H83"/>
    <mergeCell ref="A99:A101"/>
    <mergeCell ref="B99:B101"/>
    <mergeCell ref="C99:C101"/>
    <mergeCell ref="H99:H101"/>
    <mergeCell ref="A84:A86"/>
    <mergeCell ref="B84:B86"/>
    <mergeCell ref="C84:C86"/>
    <mergeCell ref="H84:H86"/>
    <mergeCell ref="A91:A94"/>
    <mergeCell ref="B91:B94"/>
    <mergeCell ref="C91:C94"/>
    <mergeCell ref="H91:H94"/>
    <mergeCell ref="A95:A97"/>
    <mergeCell ref="B95:B97"/>
    <mergeCell ref="C95:C97"/>
    <mergeCell ref="H95:H97"/>
  </mergeCells>
  <printOptions gridLines="1"/>
  <pageMargins left="0" right="0" top="0" bottom="0" header="0.51181102362204689" footer="0.51181102362204689"/>
  <pageSetup paperSize="9" scale="6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руководитель публикация</vt:lpstr>
      <vt:lpstr>главный бухгалтер публикация</vt:lpstr>
      <vt:lpstr>заместитель по АХР публикация</vt:lpstr>
      <vt:lpstr>заместитель по ВМР публик</vt:lpstr>
      <vt:lpstr>заместители по ВР школы</vt:lpstr>
      <vt:lpstr>заместитель по УВР публик</vt:lpstr>
      <vt:lpstr>'заместитель по АХР публикация'!Print_Titles</vt:lpstr>
      <vt:lpstr>'заместитель по ВМР публик'!Print_Titles</vt:lpstr>
      <vt:lpstr>'заместитель по УВР публик'!Print_Titles</vt:lpstr>
      <vt:lpstr>'руководитель публикация'!Print_Titles</vt:lpstr>
      <vt:lpstr>'главный бухгалтер публикация'!Область_печати</vt:lpstr>
      <vt:lpstr>'заместитель по АХР публикация'!Область_печати</vt:lpstr>
      <vt:lpstr>'заместитель по ВМР публик'!Область_печати</vt:lpstr>
      <vt:lpstr>'заместитель по УВР публик'!Область_печати</vt:lpstr>
      <vt:lpstr>'руководитель публикация'!Область_печати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Татьяна Л. Перепелкина</dc:creator>
  <dc:description/>
  <cp:lastModifiedBy>Анастасия Н. Поджарова</cp:lastModifiedBy>
  <cp:revision>55</cp:revision>
  <dcterms:created xsi:type="dcterms:W3CDTF">2018-04-27T15:37:21Z</dcterms:created>
  <dcterms:modified xsi:type="dcterms:W3CDTF">2024-04-27T12:07:17Z</dcterms:modified>
  <dc:language>en-US</dc:language>
</cp:coreProperties>
</file>